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стр.1_6" sheetId="1" r:id="rId1"/>
  </sheets>
  <definedNames>
    <definedName name="_xlnm.Print_Titles" localSheetId="0">стр.1_6!$6:$8</definedName>
    <definedName name="_xlnm.Print_Area" localSheetId="0">стр.1_6!$A$1:$R$86</definedName>
  </definedNames>
  <calcPr calcId="124519"/>
</workbook>
</file>

<file path=xl/calcChain.xml><?xml version="1.0" encoding="utf-8"?>
<calcChain xmlns="http://schemas.openxmlformats.org/spreadsheetml/2006/main">
  <c r="T34" i="1"/>
  <c r="V34" s="1"/>
  <c r="U34"/>
  <c r="S34"/>
  <c r="T25"/>
  <c r="V25" s="1"/>
  <c r="U25"/>
  <c r="S25"/>
  <c r="V83"/>
  <c r="U83"/>
  <c r="V79"/>
  <c r="U79"/>
  <c r="V43"/>
  <c r="U43"/>
  <c r="V21"/>
  <c r="U21"/>
  <c r="U13"/>
  <c r="V12"/>
  <c r="V13" s="1"/>
  <c r="U12"/>
  <c r="U14" s="1"/>
  <c r="T83"/>
  <c r="S83"/>
  <c r="T79"/>
  <c r="S79"/>
  <c r="T43"/>
  <c r="S43"/>
  <c r="T21"/>
  <c r="S21"/>
  <c r="S13"/>
  <c r="T12"/>
  <c r="T13" s="1"/>
  <c r="S12"/>
  <c r="S14" s="1"/>
  <c r="F14"/>
  <c r="E14"/>
  <c r="D14"/>
  <c r="F13"/>
  <c r="E13"/>
  <c r="D13"/>
  <c r="H12"/>
  <c r="H14" s="1"/>
  <c r="G12"/>
  <c r="G13" s="1"/>
  <c r="V14" l="1"/>
  <c r="T14"/>
  <c r="G14"/>
  <c r="I12"/>
  <c r="I14" s="1"/>
  <c r="H13"/>
  <c r="J12"/>
  <c r="I13" l="1"/>
  <c r="K12"/>
  <c r="J14"/>
  <c r="L12"/>
  <c r="J13"/>
  <c r="K13" l="1"/>
  <c r="K14"/>
  <c r="M12"/>
  <c r="L14"/>
  <c r="N12"/>
  <c r="L13"/>
  <c r="N14" l="1"/>
  <c r="P12"/>
  <c r="N13"/>
  <c r="M14"/>
  <c r="O12"/>
  <c r="M13"/>
  <c r="N21"/>
  <c r="P21" s="1"/>
  <c r="R21" s="1"/>
  <c r="M21"/>
  <c r="O21" s="1"/>
  <c r="Q21" s="1"/>
  <c r="O13" l="1"/>
  <c r="O14"/>
  <c r="Q12"/>
  <c r="P14"/>
  <c r="R12"/>
  <c r="P13"/>
  <c r="N83"/>
  <c r="M79"/>
  <c r="R14" l="1"/>
  <c r="R13"/>
  <c r="Q14"/>
  <c r="Q13"/>
  <c r="N43"/>
  <c r="P43" s="1"/>
  <c r="M43"/>
  <c r="O43" s="1"/>
  <c r="Q43" s="1"/>
  <c r="P83"/>
  <c r="R83" s="1"/>
  <c r="M83"/>
  <c r="O83" s="1"/>
  <c r="Q83" s="1"/>
  <c r="N79"/>
  <c r="P79" s="1"/>
  <c r="R79" s="1"/>
  <c r="O79"/>
  <c r="Q79" s="1"/>
  <c r="R43" l="1"/>
</calcChain>
</file>

<file path=xl/sharedStrings.xml><?xml version="1.0" encoding="utf-8"?>
<sst xmlns="http://schemas.openxmlformats.org/spreadsheetml/2006/main" count="242" uniqueCount="169">
  <si>
    <t>Показатели</t>
  </si>
  <si>
    <t>Единица измерения</t>
  </si>
  <si>
    <t>отчет *</t>
  </si>
  <si>
    <t>оценка показателя</t>
  </si>
  <si>
    <t>консервативный</t>
  </si>
  <si>
    <t>1 вариант</t>
  </si>
  <si>
    <t>2 вариант</t>
  </si>
  <si>
    <t>прогноз</t>
  </si>
  <si>
    <t>Население</t>
  </si>
  <si>
    <t>1.1</t>
  </si>
  <si>
    <t>Численность населения (в среднегодовом исчислении)</t>
  </si>
  <si>
    <t>1.2</t>
  </si>
  <si>
    <t>Численность населения (на 1 января года)</t>
  </si>
  <si>
    <t>1.3</t>
  </si>
  <si>
    <t>1.4</t>
  </si>
  <si>
    <t>1.5</t>
  </si>
  <si>
    <t>1.6</t>
  </si>
  <si>
    <t>Общий коэффициент рождаемости</t>
  </si>
  <si>
    <t>1.7</t>
  </si>
  <si>
    <t>Суммарный коэффициент рождаемости</t>
  </si>
  <si>
    <t>1.8</t>
  </si>
  <si>
    <t>Общий коэффициент смертности</t>
  </si>
  <si>
    <t>1.9</t>
  </si>
  <si>
    <t>Коэффициент естественного прироста населения</t>
  </si>
  <si>
    <t>Валовой региональный продукт</t>
  </si>
  <si>
    <t>2.1</t>
  </si>
  <si>
    <t>2.2</t>
  </si>
  <si>
    <t>Индекс физического объема валового регионального продукта</t>
  </si>
  <si>
    <t>2.3</t>
  </si>
  <si>
    <t>Индекс-дефлятор объема валового регионального продукта</t>
  </si>
  <si>
    <t>Промышленное производство</t>
  </si>
  <si>
    <t>3.1</t>
  </si>
  <si>
    <t>Объем отгруженных товаров собственного производства, выполненных работ и услуг собственными силами</t>
  </si>
  <si>
    <t>3.2</t>
  </si>
  <si>
    <t>Индекс промышленного производства</t>
  </si>
  <si>
    <t>3.3</t>
  </si>
  <si>
    <t>Численность населения трудоспособного возраста
(на 1 января года)</t>
  </si>
  <si>
    <t>тыс. чел.</t>
  </si>
  <si>
    <t>число лет</t>
  </si>
  <si>
    <t>число родившихся живыми
на 1000 человек населения</t>
  </si>
  <si>
    <t>Численность населения старше трудоспособного возраста
(на 1 января года)</t>
  </si>
  <si>
    <t>число детей на 1 женщину</t>
  </si>
  <si>
    <t>число умерших на 1000 человек населения</t>
  </si>
  <si>
    <t>на 1000 человек населения</t>
  </si>
  <si>
    <t>в % к предыдущему году</t>
  </si>
  <si>
    <t>% к предыдущему году
в сопоставимых ценах</t>
  </si>
  <si>
    <t>Ожидаемая продолжительность жизни при рождении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</si>
  <si>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</si>
  <si>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</si>
  <si>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</si>
  <si>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</si>
  <si>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</si>
  <si>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Строительство</t>
  </si>
  <si>
    <t>% г/г</t>
  </si>
  <si>
    <t>5.4</t>
  </si>
  <si>
    <t>Ввод в действие жилых домов</t>
  </si>
  <si>
    <t>Торговля и услуги населению</t>
  </si>
  <si>
    <t>6.1</t>
  </si>
  <si>
    <t>6.2</t>
  </si>
  <si>
    <t>Оборот розничной торговли</t>
  </si>
  <si>
    <t>Индекс физического объема оборота розничной торговли</t>
  </si>
  <si>
    <t>Внешнеэкономическая деятельность</t>
  </si>
  <si>
    <t>7.1</t>
  </si>
  <si>
    <t>Экспорт товаров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</si>
  <si>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</si>
  <si>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</si>
  <si>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</si>
  <si>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</si>
  <si>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</si>
  <si>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</si>
  <si>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</si>
  <si>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</si>
  <si>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</si>
  <si>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</si>
  <si>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</si>
  <si>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</si>
  <si>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</si>
  <si>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9.3</t>
  </si>
  <si>
    <t>Индекс-дефлятор инвестиций в основной капитал</t>
  </si>
  <si>
    <t>9.4</t>
  </si>
  <si>
    <t>%</t>
  </si>
  <si>
    <t>9.5</t>
  </si>
  <si>
    <t>Собственные средства</t>
  </si>
  <si>
    <t>прочие</t>
  </si>
  <si>
    <t>Консолидированный бюджет субъекта Российской Федерации</t>
  </si>
  <si>
    <t>10.1</t>
  </si>
  <si>
    <t>Доходы консолидированного бюджета субъекта
Российской Федерации</t>
  </si>
  <si>
    <t>10.2</t>
  </si>
  <si>
    <t>Налоговые и неналоговые доходы, всего</t>
  </si>
  <si>
    <t>10.3</t>
  </si>
  <si>
    <t>Налоговые доходы консолидированного бюджета субъекта Российской Федерации всего, в том числе:</t>
  </si>
  <si>
    <t>10.4</t>
  </si>
  <si>
    <t>10.5</t>
  </si>
  <si>
    <t>налог на доходы физических лиц</t>
  </si>
  <si>
    <t>10.6</t>
  </si>
  <si>
    <t>акцизы</t>
  </si>
  <si>
    <t>налог на имущество физических лиц</t>
  </si>
  <si>
    <t>земельный налог</t>
  </si>
  <si>
    <t>Неналоговые доходы</t>
  </si>
  <si>
    <t>Безвозмездные поступления всего, в том числе</t>
  </si>
  <si>
    <t>субсидии из федерального бюджета</t>
  </si>
  <si>
    <t>субвенции из федерального бюджета</t>
  </si>
  <si>
    <t>Расходы консолидированного бюджета субъекта
Российской Федерации всего, в том числе по направлениям: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</si>
  <si>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</si>
  <si>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</si>
  <si>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</si>
  <si>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</si>
  <si>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</si>
  <si>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</si>
  <si>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Муниципальный долг муниципальных образований, входящих в состав субъекта Российской Федерации</t>
  </si>
  <si>
    <t>Денежные доходы населения</t>
  </si>
  <si>
    <t>11.1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</si>
  <si>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</si>
  <si>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трудоспособного населения</t>
  </si>
  <si>
    <t>пенсионеров</t>
  </si>
  <si>
    <t>детей</t>
  </si>
  <si>
    <t>Труд и занятость</t>
  </si>
  <si>
    <t>12.2</t>
  </si>
  <si>
    <t>12.3</t>
  </si>
  <si>
    <t>Номинальная начисленная среднемесячная заработная плата работников организаций</t>
  </si>
  <si>
    <t>рублей</t>
  </si>
  <si>
    <t>12.4</t>
  </si>
  <si>
    <t>Темп роста номинальной начисленной среднемесячной заработной платы работников организаций</t>
  </si>
  <si>
    <t>12.5</t>
  </si>
  <si>
    <t>12.6</t>
  </si>
  <si>
    <t>12.7</t>
  </si>
  <si>
    <t>12.8</t>
  </si>
  <si>
    <t>12.9</t>
  </si>
  <si>
    <t>Уровень зарегистрированной безработицы (на конец года)</t>
  </si>
  <si>
    <t>Общая численность безработных (по методологии МОТ)</t>
  </si>
  <si>
    <t>Фонд заработной платы работников организаций</t>
  </si>
  <si>
    <t>* Используются фактические статистические данные, которые разрабатываются субъектами официального статистического учета.</t>
  </si>
  <si>
    <t>млн руб.</t>
  </si>
  <si>
    <t>млн рублей</t>
  </si>
  <si>
    <t>млн долл. США</t>
  </si>
  <si>
    <t>млрд руб.</t>
  </si>
  <si>
    <t>руб./мес.</t>
  </si>
  <si>
    <t>Дефицит(-), профицит(+) консолидированного бюджета субъекта Российской Федерации, млн рублей</t>
  </si>
  <si>
    <t>Темп роста фонда заработной платы работников организаций</t>
  </si>
  <si>
    <t>национальная безопасность и правоохранительная деятельность</t>
  </si>
  <si>
    <t>тыс. кв. м общей площади</t>
  </si>
  <si>
    <t>Примечание:</t>
  </si>
  <si>
    <t>базовый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</si>
  <si>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</si>
  <si>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</si>
  <si>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</si>
  <si>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</si>
  <si>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</si>
  <si>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</si>
  <si>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</si>
  <si>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</si>
  <si>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10.3.9</t>
  </si>
  <si>
    <t>10.3.10</t>
  </si>
  <si>
    <t>10.5.1</t>
  </si>
  <si>
    <t>10.5.2</t>
  </si>
  <si>
    <t>10.5.3</t>
  </si>
  <si>
    <t>10.5.4</t>
  </si>
  <si>
    <t>10.6.1</t>
  </si>
  <si>
    <t>тыс. человек</t>
  </si>
  <si>
    <t>Численность трудовых ресурсов – всего, в том числе:</t>
  </si>
  <si>
    <t>Численность занятых в экономике – всего, в том числе по разделам ОКВЭД:</t>
  </si>
  <si>
    <t>11.1.1</t>
  </si>
  <si>
    <t>11.1.2</t>
  </si>
  <si>
    <t>11.1.3</t>
  </si>
  <si>
    <t>9.5.4</t>
  </si>
  <si>
    <t>Маловишерское городское поселение Маловишерского муниципального района Новгородской области</t>
  </si>
  <si>
    <t>Привлеченные средства</t>
  </si>
  <si>
    <t>ОДОБРЕНО
постановлением Администрации 
муниципального района
от «___»_______20___№____</t>
  </si>
  <si>
    <t>Основные показатели социально-экономического развития на период до 2032 года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</si>
</sst>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i/>
      <sz val="6.5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/>
    </xf>
    <xf numFmtId="0" fontId="1" fillId="0" borderId="0" xfId="0" applyFont="1"/>
    <xf numFmtId="49" fontId="7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2" fillId="0" borderId="0" xfId="0" applyFont="1" applyFill="1"/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2" fillId="3" borderId="0" xfId="0" applyFont="1" applyFill="1"/>
    <xf numFmtId="0" fontId="7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/>
    <xf numFmtId="0" fontId="8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6"/>
  <sheetViews>
    <sheetView tabSelected="1" zoomScaleSheetLayoutView="130" workbookViewId="0">
      <pane ySplit="1" topLeftCell="A2" activePane="bottomLeft" state="frozen"/>
      <selection pane="bottomLeft" activeCell="X30" sqref="X30"/>
    </sheetView>
  </sheetViews>
  <sheetFormatPr defaultRowHeight="12.75"/>
  <cols>
    <col min="1" max="1" width="5.42578125" style="13" bestFit="1" customWidth="1"/>
    <col min="2" max="2" width="35.140625" style="9" customWidth="1"/>
    <col min="3" max="3" width="18.85546875" style="9" customWidth="1"/>
    <col min="4" max="4" width="7" style="9" bestFit="1" customWidth="1"/>
    <col min="5" max="5" width="6.42578125" style="9" customWidth="1"/>
    <col min="6" max="6" width="6.7109375" style="9" customWidth="1"/>
    <col min="7" max="7" width="9.7109375" style="9" customWidth="1"/>
    <col min="8" max="8" width="7" style="9" bestFit="1" customWidth="1"/>
    <col min="9" max="9" width="9.7109375" style="9" customWidth="1"/>
    <col min="10" max="10" width="7" style="9" bestFit="1" customWidth="1"/>
    <col min="11" max="11" width="9.7109375" style="9" customWidth="1"/>
    <col min="12" max="12" width="7.5703125" style="9" customWidth="1"/>
    <col min="13" max="18" width="9.42578125" style="9" bestFit="1" customWidth="1"/>
    <col min="19" max="16384" width="9.140625" style="9"/>
  </cols>
  <sheetData>
    <row r="1" spans="1:22" s="3" customFormat="1" ht="54.75" customHeight="1">
      <c r="A1" s="11"/>
      <c r="P1" s="42"/>
      <c r="Q1" s="43"/>
      <c r="R1" s="43"/>
      <c r="T1" s="60" t="s">
        <v>167</v>
      </c>
      <c r="U1" s="61"/>
      <c r="V1" s="61"/>
    </row>
    <row r="2" spans="1:22" s="4" customFormat="1" ht="24.95" customHeight="1">
      <c r="A2" s="49" t="s">
        <v>168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22" s="6" customFormat="1" ht="6" customHeight="1">
      <c r="A3" s="12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22" s="7" customFormat="1" ht="8.25" customHeight="1">
      <c r="A4" s="51" t="s">
        <v>165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2" s="3" customFormat="1" ht="6" customHeight="1">
      <c r="A5" s="11"/>
    </row>
    <row r="6" spans="1:22" s="2" customFormat="1" ht="21" customHeight="1">
      <c r="A6" s="10"/>
      <c r="B6" s="18"/>
      <c r="C6" s="18"/>
      <c r="D6" s="8" t="s">
        <v>2</v>
      </c>
      <c r="E6" s="8" t="s">
        <v>2</v>
      </c>
      <c r="F6" s="1" t="s">
        <v>3</v>
      </c>
      <c r="G6" s="54" t="s">
        <v>7</v>
      </c>
      <c r="H6" s="55"/>
      <c r="I6" s="55"/>
      <c r="J6" s="55"/>
      <c r="K6" s="55"/>
      <c r="L6" s="55"/>
      <c r="M6" s="56"/>
      <c r="N6" s="56"/>
      <c r="O6" s="56"/>
      <c r="P6" s="56"/>
      <c r="Q6" s="56"/>
      <c r="R6" s="56"/>
      <c r="S6" s="56"/>
      <c r="T6" s="56"/>
      <c r="U6" s="56"/>
      <c r="V6" s="57"/>
    </row>
    <row r="7" spans="1:22" s="2" customFormat="1" ht="10.5">
      <c r="A7" s="10"/>
      <c r="B7" s="18" t="s">
        <v>0</v>
      </c>
      <c r="C7" s="18" t="s">
        <v>1</v>
      </c>
      <c r="D7" s="48">
        <v>2022</v>
      </c>
      <c r="E7" s="48">
        <v>2023</v>
      </c>
      <c r="F7" s="48">
        <v>2024</v>
      </c>
      <c r="G7" s="53">
        <v>2025</v>
      </c>
      <c r="H7" s="53"/>
      <c r="I7" s="53">
        <v>2026</v>
      </c>
      <c r="J7" s="53"/>
      <c r="K7" s="53">
        <v>2027</v>
      </c>
      <c r="L7" s="53"/>
      <c r="M7" s="53">
        <v>2028</v>
      </c>
      <c r="N7" s="53"/>
      <c r="O7" s="53">
        <v>2029</v>
      </c>
      <c r="P7" s="53"/>
      <c r="Q7" s="53">
        <v>2030</v>
      </c>
      <c r="R7" s="53"/>
      <c r="S7" s="58">
        <v>2031</v>
      </c>
      <c r="T7" s="59"/>
      <c r="U7" s="58">
        <v>2032</v>
      </c>
      <c r="V7" s="59"/>
    </row>
    <row r="8" spans="1:22" s="2" customFormat="1" ht="12" customHeight="1">
      <c r="A8" s="10"/>
      <c r="B8" s="18"/>
      <c r="C8" s="18"/>
      <c r="D8" s="52"/>
      <c r="E8" s="52"/>
      <c r="F8" s="52"/>
      <c r="G8" s="8" t="s">
        <v>4</v>
      </c>
      <c r="H8" s="14" t="s">
        <v>142</v>
      </c>
      <c r="I8" s="8" t="s">
        <v>4</v>
      </c>
      <c r="J8" s="14" t="s">
        <v>142</v>
      </c>
      <c r="K8" s="8" t="s">
        <v>4</v>
      </c>
      <c r="L8" s="14" t="s">
        <v>142</v>
      </c>
      <c r="M8" s="8" t="s">
        <v>4</v>
      </c>
      <c r="N8" s="14" t="s">
        <v>142</v>
      </c>
      <c r="O8" s="8" t="s">
        <v>4</v>
      </c>
      <c r="P8" s="14" t="s">
        <v>142</v>
      </c>
      <c r="Q8" s="8" t="s">
        <v>4</v>
      </c>
      <c r="R8" s="14" t="s">
        <v>142</v>
      </c>
      <c r="S8" s="36" t="s">
        <v>4</v>
      </c>
      <c r="T8" s="14" t="s">
        <v>142</v>
      </c>
      <c r="U8" s="36" t="s">
        <v>4</v>
      </c>
      <c r="V8" s="14" t="s">
        <v>142</v>
      </c>
    </row>
    <row r="9" spans="1:22" s="2" customFormat="1" ht="12" customHeight="1">
      <c r="A9" s="10"/>
      <c r="B9" s="18"/>
      <c r="C9" s="18"/>
      <c r="D9" s="52"/>
      <c r="E9" s="52"/>
      <c r="F9" s="52"/>
      <c r="G9" s="8" t="s">
        <v>5</v>
      </c>
      <c r="H9" s="14" t="s">
        <v>6</v>
      </c>
      <c r="I9" s="8" t="s">
        <v>5</v>
      </c>
      <c r="J9" s="14" t="s">
        <v>6</v>
      </c>
      <c r="K9" s="8" t="s">
        <v>5</v>
      </c>
      <c r="L9" s="14" t="s">
        <v>6</v>
      </c>
      <c r="M9" s="8" t="s">
        <v>5</v>
      </c>
      <c r="N9" s="14" t="s">
        <v>6</v>
      </c>
      <c r="O9" s="8" t="s">
        <v>5</v>
      </c>
      <c r="P9" s="14" t="s">
        <v>6</v>
      </c>
      <c r="Q9" s="8" t="s">
        <v>5</v>
      </c>
      <c r="R9" s="14" t="s">
        <v>6</v>
      </c>
      <c r="S9" s="36" t="s">
        <v>5</v>
      </c>
      <c r="T9" s="14" t="s">
        <v>6</v>
      </c>
      <c r="U9" s="36" t="s">
        <v>5</v>
      </c>
      <c r="V9" s="14" t="s">
        <v>6</v>
      </c>
    </row>
    <row r="10" spans="1:22" s="2" customFormat="1" ht="10.5">
      <c r="A10" s="15"/>
      <c r="B10" s="16" t="s">
        <v>8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s="28" customFormat="1" ht="10.5">
      <c r="A11" s="23" t="s">
        <v>9</v>
      </c>
      <c r="B11" s="25" t="s">
        <v>10</v>
      </c>
      <c r="C11" s="22" t="s">
        <v>37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28" customFormat="1" ht="10.5">
      <c r="A12" s="23" t="s">
        <v>11</v>
      </c>
      <c r="B12" s="25" t="s">
        <v>12</v>
      </c>
      <c r="C12" s="22" t="s">
        <v>37</v>
      </c>
      <c r="D12" s="21">
        <v>10.130000000000001</v>
      </c>
      <c r="E12" s="21">
        <v>9.8979999999999997</v>
      </c>
      <c r="F12" s="21">
        <v>9.67</v>
      </c>
      <c r="G12" s="21">
        <f>F12*0.978</f>
        <v>9.4572599999999998</v>
      </c>
      <c r="H12" s="21">
        <f>F12*0.978</f>
        <v>9.4572599999999998</v>
      </c>
      <c r="I12" s="21">
        <f>H12*0.978</f>
        <v>9.2492002800000002</v>
      </c>
      <c r="J12" s="21">
        <f>H12*0.978</f>
        <v>9.2492002800000002</v>
      </c>
      <c r="K12" s="21">
        <f>J12*0.978</f>
        <v>9.0457178738399993</v>
      </c>
      <c r="L12" s="21">
        <f>J12*0.978</f>
        <v>9.0457178738399993</v>
      </c>
      <c r="M12" s="21">
        <f t="shared" ref="M12:R12" si="0">K12*0.978</f>
        <v>8.8467120806155197</v>
      </c>
      <c r="N12" s="21">
        <f t="shared" si="0"/>
        <v>8.8467120806155197</v>
      </c>
      <c r="O12" s="21">
        <f t="shared" si="0"/>
        <v>8.652084414841978</v>
      </c>
      <c r="P12" s="21">
        <f t="shared" si="0"/>
        <v>8.652084414841978</v>
      </c>
      <c r="Q12" s="21">
        <f t="shared" si="0"/>
        <v>8.4617385577154547</v>
      </c>
      <c r="R12" s="21">
        <f t="shared" si="0"/>
        <v>8.4617385577154547</v>
      </c>
      <c r="S12" s="21">
        <f t="shared" ref="S12" si="1">Q12*0.978</f>
        <v>8.275580309445715</v>
      </c>
      <c r="T12" s="21">
        <f t="shared" ref="T12" si="2">R12*0.978</f>
        <v>8.275580309445715</v>
      </c>
      <c r="U12" s="21">
        <f t="shared" ref="U12" si="3">S12*0.978</f>
        <v>8.0935175426379082</v>
      </c>
      <c r="V12" s="21">
        <f t="shared" ref="V12" si="4">T12*0.978</f>
        <v>8.0935175426379082</v>
      </c>
    </row>
    <row r="13" spans="1:22" s="32" customFormat="1" ht="21">
      <c r="A13" s="23" t="s">
        <v>13</v>
      </c>
      <c r="B13" s="26" t="s">
        <v>36</v>
      </c>
      <c r="C13" s="22" t="s">
        <v>37</v>
      </c>
      <c r="D13" s="21">
        <f>D12*0.498</f>
        <v>5.04474</v>
      </c>
      <c r="E13" s="21">
        <f>E12*0.498</f>
        <v>4.9292039999999995</v>
      </c>
      <c r="F13" s="21">
        <f>F12*0.498</f>
        <v>4.8156600000000003</v>
      </c>
      <c r="G13" s="21">
        <f t="shared" ref="G13:R13" si="5">G12*0.498</f>
        <v>4.7097154799999998</v>
      </c>
      <c r="H13" s="21">
        <f t="shared" si="5"/>
        <v>4.7097154799999998</v>
      </c>
      <c r="I13" s="21">
        <f t="shared" si="5"/>
        <v>4.6061017394399997</v>
      </c>
      <c r="J13" s="21">
        <f t="shared" si="5"/>
        <v>4.6061017394399997</v>
      </c>
      <c r="K13" s="21">
        <f t="shared" si="5"/>
        <v>4.5047675011723198</v>
      </c>
      <c r="L13" s="21">
        <f t="shared" si="5"/>
        <v>4.5047675011723198</v>
      </c>
      <c r="M13" s="21">
        <f t="shared" si="5"/>
        <v>4.4056626161465289</v>
      </c>
      <c r="N13" s="21">
        <f t="shared" si="5"/>
        <v>4.4056626161465289</v>
      </c>
      <c r="O13" s="21">
        <f t="shared" si="5"/>
        <v>4.3087380385913052</v>
      </c>
      <c r="P13" s="21">
        <f t="shared" si="5"/>
        <v>4.3087380385913052</v>
      </c>
      <c r="Q13" s="21">
        <f t="shared" si="5"/>
        <v>4.2139458017422964</v>
      </c>
      <c r="R13" s="21">
        <f t="shared" si="5"/>
        <v>4.2139458017422964</v>
      </c>
      <c r="S13" s="21">
        <f t="shared" ref="S13:V13" si="6">S12*0.498</f>
        <v>4.1212389941039662</v>
      </c>
      <c r="T13" s="21">
        <f t="shared" si="6"/>
        <v>4.1212389941039662</v>
      </c>
      <c r="U13" s="21">
        <f t="shared" si="6"/>
        <v>4.0305717362336786</v>
      </c>
      <c r="V13" s="21">
        <f t="shared" si="6"/>
        <v>4.0305717362336786</v>
      </c>
    </row>
    <row r="14" spans="1:22" s="28" customFormat="1" ht="21">
      <c r="A14" s="23" t="s">
        <v>14</v>
      </c>
      <c r="B14" s="26" t="s">
        <v>40</v>
      </c>
      <c r="C14" s="22" t="s">
        <v>37</v>
      </c>
      <c r="D14" s="21">
        <f>D12*0.328</f>
        <v>3.3226400000000003</v>
      </c>
      <c r="E14" s="21">
        <f>E12*0.328</f>
        <v>3.2465440000000001</v>
      </c>
      <c r="F14" s="21">
        <f>F12*0.328</f>
        <v>3.1717599999999999</v>
      </c>
      <c r="G14" s="21">
        <f t="shared" ref="G14:R14" si="7">G12*0.328</f>
        <v>3.10198128</v>
      </c>
      <c r="H14" s="21">
        <f t="shared" si="7"/>
        <v>3.10198128</v>
      </c>
      <c r="I14" s="21">
        <f t="shared" si="7"/>
        <v>3.0337376918400003</v>
      </c>
      <c r="J14" s="21">
        <f t="shared" si="7"/>
        <v>3.0337376918400003</v>
      </c>
      <c r="K14" s="21">
        <f t="shared" si="7"/>
        <v>2.9669954626195199</v>
      </c>
      <c r="L14" s="21">
        <f t="shared" si="7"/>
        <v>2.9669954626195199</v>
      </c>
      <c r="M14" s="21">
        <f t="shared" si="7"/>
        <v>2.9017215624418906</v>
      </c>
      <c r="N14" s="21">
        <f t="shared" si="7"/>
        <v>2.9017215624418906</v>
      </c>
      <c r="O14" s="21">
        <f t="shared" si="7"/>
        <v>2.8378836880681688</v>
      </c>
      <c r="P14" s="21">
        <f t="shared" si="7"/>
        <v>2.8378836880681688</v>
      </c>
      <c r="Q14" s="21">
        <f t="shared" si="7"/>
        <v>2.7754502469306694</v>
      </c>
      <c r="R14" s="21">
        <f t="shared" si="7"/>
        <v>2.7754502469306694</v>
      </c>
      <c r="S14" s="21">
        <f t="shared" ref="S14:V14" si="8">S12*0.328</f>
        <v>2.7143903414981945</v>
      </c>
      <c r="T14" s="21">
        <f t="shared" si="8"/>
        <v>2.7143903414981945</v>
      </c>
      <c r="U14" s="21">
        <f t="shared" si="8"/>
        <v>2.6546737539852341</v>
      </c>
      <c r="V14" s="21">
        <f t="shared" si="8"/>
        <v>2.6546737539852341</v>
      </c>
    </row>
    <row r="15" spans="1:22" s="28" customFormat="1" ht="10.5">
      <c r="A15" s="23" t="s">
        <v>15</v>
      </c>
      <c r="B15" s="25" t="s">
        <v>46</v>
      </c>
      <c r="C15" s="22" t="s">
        <v>38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</row>
    <row r="16" spans="1:22" s="28" customFormat="1" ht="21">
      <c r="A16" s="23" t="s">
        <v>16</v>
      </c>
      <c r="B16" s="25" t="s">
        <v>17</v>
      </c>
      <c r="C16" s="30" t="s">
        <v>39</v>
      </c>
      <c r="D16" s="22">
        <v>7.9</v>
      </c>
      <c r="E16" s="22">
        <v>7.4</v>
      </c>
      <c r="F16" s="22">
        <v>7.45</v>
      </c>
      <c r="G16" s="22">
        <v>7.72</v>
      </c>
      <c r="H16" s="22">
        <v>7.72</v>
      </c>
      <c r="I16" s="22">
        <v>7.95</v>
      </c>
      <c r="J16" s="22">
        <v>7.95</v>
      </c>
      <c r="K16" s="22">
        <v>7.87</v>
      </c>
      <c r="L16" s="22">
        <v>7.87</v>
      </c>
      <c r="M16" s="22">
        <v>7.91</v>
      </c>
      <c r="N16" s="22">
        <v>7.91</v>
      </c>
      <c r="O16" s="22">
        <v>7.94</v>
      </c>
      <c r="P16" s="22">
        <v>7.94</v>
      </c>
      <c r="Q16" s="22">
        <v>7.96</v>
      </c>
      <c r="R16" s="22">
        <v>7.96</v>
      </c>
      <c r="S16" s="22">
        <v>7.96</v>
      </c>
      <c r="T16" s="22">
        <v>7.96</v>
      </c>
      <c r="U16" s="22">
        <v>7.96</v>
      </c>
      <c r="V16" s="22">
        <v>7.96</v>
      </c>
    </row>
    <row r="17" spans="1:22" s="28" customFormat="1" ht="10.5">
      <c r="A17" s="23" t="s">
        <v>18</v>
      </c>
      <c r="B17" s="25" t="s">
        <v>19</v>
      </c>
      <c r="C17" s="22" t="s">
        <v>41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</row>
    <row r="18" spans="1:22" s="28" customFormat="1" ht="21">
      <c r="A18" s="23" t="s">
        <v>20</v>
      </c>
      <c r="B18" s="25" t="s">
        <v>21</v>
      </c>
      <c r="C18" s="30" t="s">
        <v>42</v>
      </c>
      <c r="D18" s="22">
        <v>27.1</v>
      </c>
      <c r="E18" s="22">
        <v>21.1</v>
      </c>
      <c r="F18" s="22">
        <v>22.58</v>
      </c>
      <c r="G18" s="22">
        <v>22.38</v>
      </c>
      <c r="H18" s="22">
        <v>22.38</v>
      </c>
      <c r="I18" s="22">
        <v>22.45</v>
      </c>
      <c r="J18" s="22">
        <v>22.45</v>
      </c>
      <c r="K18" s="22">
        <v>22.52</v>
      </c>
      <c r="L18" s="22">
        <v>22.52</v>
      </c>
      <c r="M18" s="22">
        <v>22.77</v>
      </c>
      <c r="N18" s="22">
        <v>22.77</v>
      </c>
      <c r="O18" s="22">
        <v>22.78</v>
      </c>
      <c r="P18" s="22">
        <v>22.78</v>
      </c>
      <c r="Q18" s="22">
        <v>22.77</v>
      </c>
      <c r="R18" s="22">
        <v>22.77</v>
      </c>
      <c r="S18" s="22">
        <v>22.77</v>
      </c>
      <c r="T18" s="22">
        <v>22.77</v>
      </c>
      <c r="U18" s="22">
        <v>22.77</v>
      </c>
      <c r="V18" s="22">
        <v>22.77</v>
      </c>
    </row>
    <row r="19" spans="1:22" s="28" customFormat="1" ht="10.5">
      <c r="A19" s="23" t="s">
        <v>22</v>
      </c>
      <c r="B19" s="25" t="s">
        <v>23</v>
      </c>
      <c r="C19" s="22" t="s">
        <v>43</v>
      </c>
      <c r="D19" s="22">
        <v>-19.2</v>
      </c>
      <c r="E19" s="22">
        <v>-13.6</v>
      </c>
      <c r="F19" s="22">
        <v>-15.33</v>
      </c>
      <c r="G19" s="22">
        <v>-14.66</v>
      </c>
      <c r="H19" s="22">
        <v>-14.66</v>
      </c>
      <c r="I19" s="22">
        <v>-14.5</v>
      </c>
      <c r="J19" s="22">
        <v>-14.5</v>
      </c>
      <c r="K19" s="22">
        <v>-14.65</v>
      </c>
      <c r="L19" s="22">
        <v>-14.65</v>
      </c>
      <c r="M19" s="22">
        <v>-14.86</v>
      </c>
      <c r="N19" s="22">
        <v>-14.86</v>
      </c>
      <c r="O19" s="22">
        <v>-14.84</v>
      </c>
      <c r="P19" s="22">
        <v>-14.84</v>
      </c>
      <c r="Q19" s="22">
        <v>-14.81</v>
      </c>
      <c r="R19" s="22">
        <v>-14.81</v>
      </c>
      <c r="S19" s="22">
        <v>-14.81</v>
      </c>
      <c r="T19" s="22">
        <v>-14.81</v>
      </c>
      <c r="U19" s="22">
        <v>-14.81</v>
      </c>
      <c r="V19" s="22">
        <v>-14.81</v>
      </c>
    </row>
    <row r="20" spans="1:22" s="28" customFormat="1" ht="10.5">
      <c r="A20" s="23"/>
      <c r="B20" s="27" t="s">
        <v>24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</row>
    <row r="21" spans="1:22" s="28" customFormat="1" ht="10.5">
      <c r="A21" s="23" t="s">
        <v>25</v>
      </c>
      <c r="B21" s="25" t="s">
        <v>24</v>
      </c>
      <c r="C21" s="22" t="s">
        <v>132</v>
      </c>
      <c r="D21" s="19">
        <v>4121.3999999999996</v>
      </c>
      <c r="E21" s="19">
        <v>3533.2</v>
      </c>
      <c r="F21" s="19">
        <v>4769.82</v>
      </c>
      <c r="G21" s="19">
        <v>4674.42</v>
      </c>
      <c r="H21" s="19">
        <v>5723.78</v>
      </c>
      <c r="I21" s="19">
        <v>4674.42</v>
      </c>
      <c r="J21" s="19">
        <v>6868.54</v>
      </c>
      <c r="K21" s="19">
        <v>4674.42</v>
      </c>
      <c r="L21" s="19">
        <v>8242.25</v>
      </c>
      <c r="M21" s="19">
        <f>K21*M22/100</f>
        <v>4674.42</v>
      </c>
      <c r="N21" s="19">
        <f t="shared" ref="N21:R21" si="9">L21*N22/100</f>
        <v>9066.4750000000004</v>
      </c>
      <c r="O21" s="19">
        <f t="shared" si="9"/>
        <v>4674.42</v>
      </c>
      <c r="P21" s="19">
        <f t="shared" si="9"/>
        <v>9519.7987499999999</v>
      </c>
      <c r="Q21" s="19">
        <f t="shared" si="9"/>
        <v>4674.42</v>
      </c>
      <c r="R21" s="19">
        <f t="shared" si="9"/>
        <v>9995.7886875000004</v>
      </c>
      <c r="S21" s="19">
        <f t="shared" ref="S21" si="10">Q21*S22/100</f>
        <v>4674.42</v>
      </c>
      <c r="T21" s="19">
        <f t="shared" ref="T21" si="11">R21*T22/100</f>
        <v>10495.578121875</v>
      </c>
      <c r="U21" s="19">
        <f t="shared" ref="U21" si="12">S21*U22/100</f>
        <v>4674.42</v>
      </c>
      <c r="V21" s="19">
        <f t="shared" ref="V21" si="13">T21*V22/100</f>
        <v>11020.35702796875</v>
      </c>
    </row>
    <row r="22" spans="1:22" s="28" customFormat="1" ht="10.5">
      <c r="A22" s="23" t="s">
        <v>26</v>
      </c>
      <c r="B22" s="25" t="s">
        <v>27</v>
      </c>
      <c r="C22" s="22" t="s">
        <v>44</v>
      </c>
      <c r="D22" s="19">
        <v>62.5</v>
      </c>
      <c r="E22" s="19">
        <v>85.7</v>
      </c>
      <c r="F22" s="19">
        <v>135</v>
      </c>
      <c r="G22" s="19">
        <v>98</v>
      </c>
      <c r="H22" s="19">
        <v>120</v>
      </c>
      <c r="I22" s="19">
        <v>100</v>
      </c>
      <c r="J22" s="19">
        <v>120</v>
      </c>
      <c r="K22" s="19">
        <v>100</v>
      </c>
      <c r="L22" s="19">
        <v>120</v>
      </c>
      <c r="M22" s="22">
        <v>100</v>
      </c>
      <c r="N22" s="22">
        <v>110</v>
      </c>
      <c r="O22" s="22">
        <v>100</v>
      </c>
      <c r="P22" s="22">
        <v>105</v>
      </c>
      <c r="Q22" s="22">
        <v>100</v>
      </c>
      <c r="R22" s="22">
        <v>105</v>
      </c>
      <c r="S22" s="22">
        <v>100</v>
      </c>
      <c r="T22" s="22">
        <v>105</v>
      </c>
      <c r="U22" s="22">
        <v>100</v>
      </c>
      <c r="V22" s="22">
        <v>105</v>
      </c>
    </row>
    <row r="23" spans="1:22" s="28" customFormat="1" ht="10.5">
      <c r="A23" s="23" t="s">
        <v>28</v>
      </c>
      <c r="B23" s="25" t="s">
        <v>29</v>
      </c>
      <c r="C23" s="22" t="s">
        <v>44</v>
      </c>
      <c r="D23" s="19"/>
      <c r="E23" s="19"/>
      <c r="F23" s="19"/>
      <c r="G23" s="19"/>
      <c r="H23" s="19"/>
      <c r="I23" s="19"/>
      <c r="J23" s="19"/>
      <c r="K23" s="19"/>
      <c r="L23" s="19"/>
      <c r="M23" s="22"/>
      <c r="N23" s="22"/>
      <c r="O23" s="22"/>
      <c r="P23" s="22"/>
      <c r="Q23" s="22"/>
      <c r="R23" s="22"/>
      <c r="S23" s="22"/>
      <c r="T23" s="22"/>
      <c r="U23" s="22"/>
      <c r="V23" s="22"/>
    </row>
    <row r="24" spans="1:22" s="28" customFormat="1" ht="10.5">
      <c r="A24" s="23"/>
      <c r="B24" s="27" t="s">
        <v>30</v>
      </c>
      <c r="C24" s="22"/>
      <c r="D24" s="34"/>
      <c r="E24" s="34"/>
      <c r="F24" s="34"/>
      <c r="G24" s="34"/>
      <c r="H24" s="34"/>
      <c r="I24" s="34"/>
      <c r="J24" s="34"/>
      <c r="K24" s="34"/>
      <c r="L24" s="34"/>
      <c r="M24" s="22"/>
      <c r="N24" s="22"/>
      <c r="O24" s="22"/>
      <c r="P24" s="22"/>
      <c r="Q24" s="22"/>
      <c r="R24" s="22"/>
      <c r="S24" s="22"/>
      <c r="T24" s="22"/>
      <c r="U24" s="22"/>
      <c r="V24" s="22"/>
    </row>
    <row r="25" spans="1:22" s="28" customFormat="1" ht="21">
      <c r="A25" s="23" t="s">
        <v>31</v>
      </c>
      <c r="B25" s="26" t="s">
        <v>32</v>
      </c>
      <c r="C25" s="22" t="s">
        <v>132</v>
      </c>
      <c r="D25" s="19">
        <v>2345.84</v>
      </c>
      <c r="E25" s="19">
        <v>1518.43</v>
      </c>
      <c r="F25" s="19">
        <v>2653</v>
      </c>
      <c r="G25" s="19">
        <v>2817.49</v>
      </c>
      <c r="H25" s="19">
        <v>2975.08</v>
      </c>
      <c r="I25" s="19">
        <v>2944.27</v>
      </c>
      <c r="J25" s="19">
        <v>3426.39</v>
      </c>
      <c r="K25" s="19">
        <v>3128.35</v>
      </c>
      <c r="L25" s="19">
        <v>4412.54</v>
      </c>
      <c r="M25" s="19">
        <v>3222.2</v>
      </c>
      <c r="N25" s="19">
        <v>5072.22</v>
      </c>
      <c r="O25" s="19">
        <v>3318.87</v>
      </c>
      <c r="P25" s="19">
        <v>5830.52</v>
      </c>
      <c r="Q25" s="19">
        <v>3418.43</v>
      </c>
      <c r="R25" s="19">
        <v>6605.98</v>
      </c>
      <c r="S25" s="19">
        <f>Q25*S26*S27/10000</f>
        <v>3520.9829</v>
      </c>
      <c r="T25" s="19">
        <f t="shared" ref="T25:V25" si="14">R25*T26*T27/10000</f>
        <v>7484.5753399999994</v>
      </c>
      <c r="U25" s="19">
        <f t="shared" si="14"/>
        <v>3626.6123869999997</v>
      </c>
      <c r="V25" s="19">
        <f t="shared" si="14"/>
        <v>8480.0238602199988</v>
      </c>
    </row>
    <row r="26" spans="1:22" s="28" customFormat="1" ht="21">
      <c r="A26" s="23" t="s">
        <v>33</v>
      </c>
      <c r="B26" s="25" t="s">
        <v>34</v>
      </c>
      <c r="C26" s="30" t="s">
        <v>45</v>
      </c>
      <c r="D26" s="19">
        <v>47.9</v>
      </c>
      <c r="E26" s="19">
        <v>64.7</v>
      </c>
      <c r="F26" s="19">
        <v>160</v>
      </c>
      <c r="G26" s="19">
        <v>100</v>
      </c>
      <c r="H26" s="19">
        <v>105</v>
      </c>
      <c r="I26" s="19">
        <v>100</v>
      </c>
      <c r="J26" s="19">
        <v>110</v>
      </c>
      <c r="K26" s="19">
        <v>101</v>
      </c>
      <c r="L26" s="19">
        <v>123</v>
      </c>
      <c r="M26" s="21">
        <v>100</v>
      </c>
      <c r="N26" s="21">
        <v>110</v>
      </c>
      <c r="O26" s="21">
        <v>100</v>
      </c>
      <c r="P26" s="21">
        <v>110</v>
      </c>
      <c r="Q26" s="21">
        <v>100</v>
      </c>
      <c r="R26" s="21">
        <v>110</v>
      </c>
      <c r="S26" s="21">
        <v>100</v>
      </c>
      <c r="T26" s="21">
        <v>110</v>
      </c>
      <c r="U26" s="21">
        <v>100</v>
      </c>
      <c r="V26" s="21">
        <v>110</v>
      </c>
    </row>
    <row r="27" spans="1:22" s="28" customFormat="1" ht="10.5">
      <c r="A27" s="23" t="s">
        <v>35</v>
      </c>
      <c r="B27" s="25"/>
      <c r="C27" s="30"/>
      <c r="D27" s="21"/>
      <c r="E27" s="21"/>
      <c r="F27" s="21">
        <v>109.2</v>
      </c>
      <c r="G27" s="21">
        <v>106.2</v>
      </c>
      <c r="H27" s="21">
        <v>106.8</v>
      </c>
      <c r="I27" s="21">
        <v>104.5</v>
      </c>
      <c r="J27" s="21">
        <v>104.7</v>
      </c>
      <c r="K27" s="21">
        <v>105.2</v>
      </c>
      <c r="L27" s="21">
        <v>104.7</v>
      </c>
      <c r="M27" s="21">
        <v>103</v>
      </c>
      <c r="N27" s="21">
        <v>104.5</v>
      </c>
      <c r="O27" s="21">
        <v>103</v>
      </c>
      <c r="P27" s="21">
        <v>104.5</v>
      </c>
      <c r="Q27" s="21">
        <v>103</v>
      </c>
      <c r="R27" s="21">
        <v>103</v>
      </c>
      <c r="S27" s="21">
        <v>103</v>
      </c>
      <c r="T27" s="21">
        <v>103</v>
      </c>
      <c r="U27" s="21">
        <v>103</v>
      </c>
      <c r="V27" s="21">
        <v>103</v>
      </c>
    </row>
    <row r="28" spans="1:22" s="28" customFormat="1" ht="10.5">
      <c r="A28" s="23"/>
      <c r="B28" s="27" t="s">
        <v>47</v>
      </c>
      <c r="C28" s="30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</row>
    <row r="29" spans="1:22" s="28" customFormat="1" ht="10.5">
      <c r="A29" s="23" t="s">
        <v>48</v>
      </c>
      <c r="B29" s="25" t="s">
        <v>49</v>
      </c>
      <c r="C29" s="22" t="s">
        <v>132</v>
      </c>
      <c r="D29" s="19">
        <v>190.4</v>
      </c>
      <c r="E29" s="19">
        <v>198.5</v>
      </c>
      <c r="F29" s="19">
        <v>221.9</v>
      </c>
      <c r="G29" s="19">
        <v>230.2</v>
      </c>
      <c r="H29" s="19">
        <v>233.8</v>
      </c>
      <c r="I29" s="19">
        <v>235.5</v>
      </c>
      <c r="J29" s="19">
        <v>244.1</v>
      </c>
      <c r="K29" s="19">
        <v>239.8</v>
      </c>
      <c r="L29" s="19">
        <v>254.7</v>
      </c>
      <c r="M29" s="19">
        <v>235.00400000000002</v>
      </c>
      <c r="N29" s="19">
        <v>255.97349999999997</v>
      </c>
      <c r="O29" s="19">
        <v>230.30392000000003</v>
      </c>
      <c r="P29" s="19">
        <v>257.25336749999997</v>
      </c>
      <c r="Q29" s="19">
        <v>225.69784160000003</v>
      </c>
      <c r="R29" s="19">
        <v>258.53963433749993</v>
      </c>
      <c r="S29" s="19">
        <v>225.69784160000003</v>
      </c>
      <c r="T29" s="19">
        <v>258.53963433749993</v>
      </c>
      <c r="U29" s="19">
        <v>225.69784160000003</v>
      </c>
      <c r="V29" s="19">
        <v>258.53963433749993</v>
      </c>
    </row>
    <row r="30" spans="1:22" s="28" customFormat="1" ht="21">
      <c r="A30" s="23" t="s">
        <v>50</v>
      </c>
      <c r="B30" s="25" t="s">
        <v>51</v>
      </c>
      <c r="C30" s="30" t="s">
        <v>45</v>
      </c>
      <c r="D30" s="19">
        <v>105.7</v>
      </c>
      <c r="E30" s="19">
        <v>106.7</v>
      </c>
      <c r="F30" s="19">
        <v>102.5</v>
      </c>
      <c r="G30" s="19">
        <v>98</v>
      </c>
      <c r="H30" s="19">
        <v>100.5</v>
      </c>
      <c r="I30" s="19">
        <v>98</v>
      </c>
      <c r="J30" s="19">
        <v>100.5</v>
      </c>
      <c r="K30" s="19">
        <v>98</v>
      </c>
      <c r="L30" s="19">
        <v>100.5</v>
      </c>
      <c r="M30" s="19">
        <v>98</v>
      </c>
      <c r="N30" s="19">
        <v>100.5</v>
      </c>
      <c r="O30" s="19">
        <v>98</v>
      </c>
      <c r="P30" s="19">
        <v>100.5</v>
      </c>
      <c r="Q30" s="19">
        <v>98</v>
      </c>
      <c r="R30" s="19">
        <v>100.5</v>
      </c>
      <c r="S30" s="19">
        <v>98</v>
      </c>
      <c r="T30" s="19">
        <v>100.5</v>
      </c>
      <c r="U30" s="19">
        <v>98</v>
      </c>
      <c r="V30" s="19">
        <v>100.5</v>
      </c>
    </row>
    <row r="31" spans="1:22" s="28" customFormat="1" ht="10.5">
      <c r="A31" s="23"/>
      <c r="B31" s="27" t="s">
        <v>52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</row>
    <row r="32" spans="1:22" s="28" customFormat="1" ht="10.5">
      <c r="A32" s="23" t="s">
        <v>54</v>
      </c>
      <c r="B32" s="25" t="s">
        <v>55</v>
      </c>
      <c r="C32" s="22" t="s">
        <v>140</v>
      </c>
      <c r="D32" s="20">
        <v>2.66</v>
      </c>
      <c r="E32" s="22">
        <v>2.5499999999999998</v>
      </c>
      <c r="F32" s="20">
        <v>2.5</v>
      </c>
      <c r="G32" s="20">
        <v>2</v>
      </c>
      <c r="H32" s="20">
        <v>2</v>
      </c>
      <c r="I32" s="20">
        <v>2</v>
      </c>
      <c r="J32" s="20">
        <v>2</v>
      </c>
      <c r="K32" s="20">
        <v>2</v>
      </c>
      <c r="L32" s="20">
        <v>2</v>
      </c>
      <c r="M32" s="20">
        <v>2</v>
      </c>
      <c r="N32" s="20">
        <v>2</v>
      </c>
      <c r="O32" s="20">
        <v>2</v>
      </c>
      <c r="P32" s="20">
        <v>2</v>
      </c>
      <c r="Q32" s="20">
        <v>2</v>
      </c>
      <c r="R32" s="20">
        <v>2</v>
      </c>
      <c r="S32" s="20">
        <v>2</v>
      </c>
      <c r="T32" s="20">
        <v>2</v>
      </c>
      <c r="U32" s="20">
        <v>2</v>
      </c>
      <c r="V32" s="20">
        <v>2</v>
      </c>
    </row>
    <row r="33" spans="1:22" s="28" customFormat="1" ht="10.5">
      <c r="A33" s="23"/>
      <c r="B33" s="27" t="s">
        <v>56</v>
      </c>
      <c r="C33" s="22"/>
      <c r="D33" s="19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</row>
    <row r="34" spans="1:22" s="35" customFormat="1" ht="10.5">
      <c r="A34" s="23" t="s">
        <v>57</v>
      </c>
      <c r="B34" s="25" t="s">
        <v>59</v>
      </c>
      <c r="C34" s="22" t="s">
        <v>133</v>
      </c>
      <c r="D34" s="19">
        <v>2237.8967000000002</v>
      </c>
      <c r="E34" s="19">
        <v>2863.1489999999999</v>
      </c>
      <c r="F34" s="19">
        <v>3401.402</v>
      </c>
      <c r="G34" s="19">
        <v>3402.5660000000003</v>
      </c>
      <c r="H34" s="19">
        <v>3624.4049999999997</v>
      </c>
      <c r="I34" s="19">
        <v>3368.2280000000001</v>
      </c>
      <c r="J34" s="19">
        <v>3832.9549999999999</v>
      </c>
      <c r="K34" s="19">
        <v>3372.5929999999998</v>
      </c>
      <c r="L34" s="19">
        <v>3990.0949999999998</v>
      </c>
      <c r="M34" s="19">
        <v>3447.2622090199998</v>
      </c>
      <c r="N34" s="19">
        <v>4199.2557799000006</v>
      </c>
      <c r="O34" s="19">
        <v>3520.2062773628631</v>
      </c>
      <c r="P34" s="19">
        <v>4415.1395195446585</v>
      </c>
      <c r="Q34" s="19">
        <v>3591.2440400400455</v>
      </c>
      <c r="R34" s="19">
        <v>4651.040424073929</v>
      </c>
      <c r="S34" s="19">
        <f>Q34*S35/100</f>
        <v>3519.4191592392449</v>
      </c>
      <c r="T34" s="19">
        <f t="shared" ref="T34:V34" si="15">R34*T35/100</f>
        <v>4697.5508283146683</v>
      </c>
      <c r="U34" s="19">
        <f t="shared" si="15"/>
        <v>3449.0307760544597</v>
      </c>
      <c r="V34" s="19">
        <f t="shared" si="15"/>
        <v>4744.5263365978144</v>
      </c>
    </row>
    <row r="35" spans="1:22" s="35" customFormat="1" ht="21">
      <c r="A35" s="23" t="s">
        <v>58</v>
      </c>
      <c r="B35" s="25" t="s">
        <v>60</v>
      </c>
      <c r="C35" s="30" t="s">
        <v>45</v>
      </c>
      <c r="D35" s="19">
        <v>113.3</v>
      </c>
      <c r="E35" s="19">
        <v>122.9</v>
      </c>
      <c r="F35" s="19">
        <v>110</v>
      </c>
      <c r="G35" s="19">
        <v>95</v>
      </c>
      <c r="H35" s="19">
        <v>101</v>
      </c>
      <c r="I35" s="19">
        <v>95</v>
      </c>
      <c r="J35" s="19">
        <v>101.2</v>
      </c>
      <c r="K35" s="19">
        <v>95</v>
      </c>
      <c r="L35" s="19">
        <v>100</v>
      </c>
      <c r="M35" s="19">
        <v>98</v>
      </c>
      <c r="N35" s="19">
        <v>101</v>
      </c>
      <c r="O35" s="19">
        <v>98</v>
      </c>
      <c r="P35" s="19">
        <v>101</v>
      </c>
      <c r="Q35" s="19">
        <v>98</v>
      </c>
      <c r="R35" s="19">
        <v>101</v>
      </c>
      <c r="S35" s="19">
        <v>98</v>
      </c>
      <c r="T35" s="19">
        <v>101</v>
      </c>
      <c r="U35" s="19">
        <v>98</v>
      </c>
      <c r="V35" s="19">
        <v>101</v>
      </c>
    </row>
    <row r="36" spans="1:22" s="28" customFormat="1" ht="10.5">
      <c r="A36" s="23"/>
      <c r="B36" s="27" t="s">
        <v>61</v>
      </c>
      <c r="C36" s="22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s="28" customFormat="1" ht="10.5">
      <c r="A37" s="23" t="s">
        <v>62</v>
      </c>
      <c r="B37" s="25" t="s">
        <v>63</v>
      </c>
      <c r="C37" s="30" t="s">
        <v>134</v>
      </c>
      <c r="D37" s="19">
        <v>23.68</v>
      </c>
      <c r="E37" s="19">
        <v>12.95</v>
      </c>
      <c r="F37" s="19">
        <v>15.9</v>
      </c>
      <c r="G37" s="19">
        <v>16</v>
      </c>
      <c r="H37" s="19">
        <v>16</v>
      </c>
      <c r="I37" s="19">
        <v>16</v>
      </c>
      <c r="J37" s="19">
        <v>16</v>
      </c>
      <c r="K37" s="19">
        <v>16</v>
      </c>
      <c r="L37" s="19">
        <v>16</v>
      </c>
      <c r="M37" s="19">
        <v>16</v>
      </c>
      <c r="N37" s="19">
        <v>16</v>
      </c>
      <c r="O37" s="19">
        <v>16</v>
      </c>
      <c r="P37" s="19">
        <v>16</v>
      </c>
      <c r="Q37" s="19">
        <v>16</v>
      </c>
      <c r="R37" s="19">
        <v>16</v>
      </c>
      <c r="S37" s="19">
        <v>16</v>
      </c>
      <c r="T37" s="19">
        <v>16</v>
      </c>
      <c r="U37" s="19">
        <v>16</v>
      </c>
      <c r="V37" s="19">
        <v>16</v>
      </c>
    </row>
    <row r="38" spans="1:22" s="28" customFormat="1" ht="21">
      <c r="A38" s="23"/>
      <c r="B38" s="33" t="s">
        <v>64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</row>
    <row r="39" spans="1:22" s="28" customFormat="1" ht="21">
      <c r="A39" s="23" t="s">
        <v>65</v>
      </c>
      <c r="B39" s="26" t="s">
        <v>66</v>
      </c>
      <c r="C39" s="22" t="s">
        <v>67</v>
      </c>
      <c r="D39" s="19">
        <v>121</v>
      </c>
      <c r="E39" s="19">
        <v>122</v>
      </c>
      <c r="F39" s="19">
        <v>123</v>
      </c>
      <c r="G39" s="19">
        <v>124</v>
      </c>
      <c r="H39" s="19">
        <v>124</v>
      </c>
      <c r="I39" s="19">
        <v>125</v>
      </c>
      <c r="J39" s="19">
        <v>125</v>
      </c>
      <c r="K39" s="19">
        <v>126</v>
      </c>
      <c r="L39" s="19">
        <v>126</v>
      </c>
      <c r="M39" s="19">
        <v>126</v>
      </c>
      <c r="N39" s="19">
        <v>126</v>
      </c>
      <c r="O39" s="19">
        <v>126</v>
      </c>
      <c r="P39" s="19">
        <v>126</v>
      </c>
      <c r="Q39" s="19">
        <v>126</v>
      </c>
      <c r="R39" s="19">
        <v>126</v>
      </c>
      <c r="S39" s="19">
        <v>126</v>
      </c>
      <c r="T39" s="19">
        <v>126</v>
      </c>
      <c r="U39" s="19">
        <v>126</v>
      </c>
      <c r="V39" s="19">
        <v>126</v>
      </c>
    </row>
    <row r="40" spans="1:22" s="28" customFormat="1" ht="30.95" customHeight="1">
      <c r="A40" s="23" t="s">
        <v>68</v>
      </c>
      <c r="B40" s="26" t="s">
        <v>69</v>
      </c>
      <c r="C40" s="22" t="s">
        <v>37</v>
      </c>
      <c r="D40" s="19">
        <v>0.77</v>
      </c>
      <c r="E40" s="19">
        <v>0.78</v>
      </c>
      <c r="F40" s="19">
        <v>0.78</v>
      </c>
      <c r="G40" s="19">
        <v>0.78</v>
      </c>
      <c r="H40" s="19">
        <v>0.78</v>
      </c>
      <c r="I40" s="19">
        <v>0.79</v>
      </c>
      <c r="J40" s="19">
        <v>0.79</v>
      </c>
      <c r="K40" s="19">
        <v>0.79</v>
      </c>
      <c r="L40" s="19">
        <v>0.79</v>
      </c>
      <c r="M40" s="19">
        <v>0.79</v>
      </c>
      <c r="N40" s="19">
        <v>0.79</v>
      </c>
      <c r="O40" s="19">
        <v>0.79</v>
      </c>
      <c r="P40" s="19">
        <v>0.79</v>
      </c>
      <c r="Q40" s="19">
        <v>0.79</v>
      </c>
      <c r="R40" s="19">
        <v>0.79</v>
      </c>
      <c r="S40" s="19">
        <v>0.79</v>
      </c>
      <c r="T40" s="19">
        <v>0.79</v>
      </c>
      <c r="U40" s="19">
        <v>0.79</v>
      </c>
      <c r="V40" s="19">
        <v>0.79</v>
      </c>
    </row>
    <row r="41" spans="1:22" s="28" customFormat="1" ht="10.5" customHeight="1">
      <c r="A41" s="23" t="s">
        <v>70</v>
      </c>
      <c r="B41" s="26" t="s">
        <v>71</v>
      </c>
      <c r="C41" s="22" t="s">
        <v>135</v>
      </c>
      <c r="D41" s="19">
        <v>2.13</v>
      </c>
      <c r="E41" s="19">
        <v>2.14</v>
      </c>
      <c r="F41" s="19">
        <v>2.15</v>
      </c>
      <c r="G41" s="19">
        <v>2.16</v>
      </c>
      <c r="H41" s="19">
        <v>2.16</v>
      </c>
      <c r="I41" s="19">
        <v>2.17</v>
      </c>
      <c r="J41" s="19">
        <v>2.17</v>
      </c>
      <c r="K41" s="19">
        <v>2.1800000000000002</v>
      </c>
      <c r="L41" s="19">
        <v>2.1800000000000002</v>
      </c>
      <c r="M41" s="19">
        <v>2.1800000000000002</v>
      </c>
      <c r="N41" s="19">
        <v>2.1800000000000002</v>
      </c>
      <c r="O41" s="19">
        <v>2.1800000000000002</v>
      </c>
      <c r="P41" s="19">
        <v>2.1800000000000002</v>
      </c>
      <c r="Q41" s="19">
        <v>2.1800000000000002</v>
      </c>
      <c r="R41" s="19">
        <v>2.1800000000000002</v>
      </c>
      <c r="S41" s="19">
        <v>2.1800000000000002</v>
      </c>
      <c r="T41" s="19">
        <v>2.1800000000000002</v>
      </c>
      <c r="U41" s="19">
        <v>2.1800000000000002</v>
      </c>
      <c r="V41" s="19">
        <v>2.1800000000000002</v>
      </c>
    </row>
    <row r="42" spans="1:22" s="28" customFormat="1" ht="10.5">
      <c r="A42" s="23"/>
      <c r="B42" s="27" t="s">
        <v>72</v>
      </c>
      <c r="C42" s="2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s="28" customFormat="1" ht="10.5">
      <c r="A43" s="23" t="s">
        <v>73</v>
      </c>
      <c r="B43" s="25" t="s">
        <v>74</v>
      </c>
      <c r="C43" s="22" t="s">
        <v>133</v>
      </c>
      <c r="D43" s="19">
        <v>1168.69</v>
      </c>
      <c r="E43" s="19">
        <v>862.19</v>
      </c>
      <c r="F43" s="20">
        <v>790.02469700000006</v>
      </c>
      <c r="G43" s="20">
        <v>760.79378321100012</v>
      </c>
      <c r="H43" s="20">
        <v>846.11645048700018</v>
      </c>
      <c r="I43" s="20">
        <v>759.61455284702299</v>
      </c>
      <c r="J43" s="20">
        <v>935.50865348095169</v>
      </c>
      <c r="K43" s="20">
        <v>801.39335325360935</v>
      </c>
      <c r="L43" s="20">
        <v>1025.5045859458194</v>
      </c>
      <c r="M43" s="19">
        <f>K43*M44*M45/10000</f>
        <v>817.42122031868155</v>
      </c>
      <c r="N43" s="19">
        <f t="shared" ref="N43:R43" si="16">L43*N44*N45/10000</f>
        <v>1109.0832097004038</v>
      </c>
      <c r="O43" s="19">
        <f t="shared" si="16"/>
        <v>841.94385692824198</v>
      </c>
      <c r="P43" s="19">
        <f>N43*P44*P45/10000</f>
        <v>1199.4734912909867</v>
      </c>
      <c r="Q43" s="19">
        <f t="shared" si="16"/>
        <v>867.20217263608924</v>
      </c>
      <c r="R43" s="19">
        <f t="shared" si="16"/>
        <v>1297.2305808312021</v>
      </c>
      <c r="S43" s="19">
        <f t="shared" ref="S43" si="17">Q43*S44*S45/10000</f>
        <v>893.21823781517185</v>
      </c>
      <c r="T43" s="19">
        <f t="shared" ref="T43" si="18">R43*T44*T45/10000</f>
        <v>1402.9548731689451</v>
      </c>
      <c r="U43" s="19">
        <f t="shared" ref="U43" si="19">S43*U44*U45/10000</f>
        <v>920.01478494962691</v>
      </c>
      <c r="V43" s="19">
        <f t="shared" ref="V43" si="20">T43*V44*V45/10000</f>
        <v>1517.2956953322143</v>
      </c>
    </row>
    <row r="44" spans="1:22" s="28" customFormat="1" ht="21">
      <c r="A44" s="23" t="s">
        <v>75</v>
      </c>
      <c r="B44" s="25" t="s">
        <v>76</v>
      </c>
      <c r="C44" s="30" t="s">
        <v>45</v>
      </c>
      <c r="D44" s="19">
        <v>127.8</v>
      </c>
      <c r="E44" s="19">
        <v>73.77</v>
      </c>
      <c r="F44" s="20">
        <v>85</v>
      </c>
      <c r="G44" s="20">
        <v>90</v>
      </c>
      <c r="H44" s="20">
        <v>102</v>
      </c>
      <c r="I44" s="20">
        <v>95</v>
      </c>
      <c r="J44" s="20">
        <v>105</v>
      </c>
      <c r="K44" s="20">
        <v>100</v>
      </c>
      <c r="L44" s="20">
        <v>105</v>
      </c>
      <c r="M44" s="19">
        <v>100</v>
      </c>
      <c r="N44" s="19">
        <v>105</v>
      </c>
      <c r="O44" s="19">
        <v>100</v>
      </c>
      <c r="P44" s="19">
        <v>105</v>
      </c>
      <c r="Q44" s="19">
        <v>100</v>
      </c>
      <c r="R44" s="19">
        <v>105</v>
      </c>
      <c r="S44" s="19">
        <v>100</v>
      </c>
      <c r="T44" s="19">
        <v>105</v>
      </c>
      <c r="U44" s="19">
        <v>100</v>
      </c>
      <c r="V44" s="19">
        <v>105</v>
      </c>
    </row>
    <row r="45" spans="1:22" s="28" customFormat="1" ht="10.5">
      <c r="A45" s="23" t="s">
        <v>77</v>
      </c>
      <c r="B45" s="25" t="s">
        <v>78</v>
      </c>
      <c r="C45" s="22" t="s">
        <v>53</v>
      </c>
      <c r="D45" s="19"/>
      <c r="E45" s="19"/>
      <c r="F45" s="20">
        <v>107.8</v>
      </c>
      <c r="G45" s="20">
        <v>107</v>
      </c>
      <c r="H45" s="20">
        <v>107.8</v>
      </c>
      <c r="I45" s="20">
        <v>105.1</v>
      </c>
      <c r="J45" s="20">
        <v>105.3</v>
      </c>
      <c r="K45" s="20">
        <v>105.5</v>
      </c>
      <c r="L45" s="20">
        <v>104.4</v>
      </c>
      <c r="M45" s="19">
        <v>102</v>
      </c>
      <c r="N45" s="19">
        <v>103</v>
      </c>
      <c r="O45" s="19">
        <v>103</v>
      </c>
      <c r="P45" s="19">
        <v>103</v>
      </c>
      <c r="Q45" s="19">
        <v>103</v>
      </c>
      <c r="R45" s="19">
        <v>103</v>
      </c>
      <c r="S45" s="19">
        <v>103</v>
      </c>
      <c r="T45" s="19">
        <v>103</v>
      </c>
      <c r="U45" s="19">
        <v>103</v>
      </c>
      <c r="V45" s="19">
        <v>103</v>
      </c>
    </row>
    <row r="46" spans="1:22" s="28" customFormat="1" ht="10.5">
      <c r="A46" s="23" t="s">
        <v>79</v>
      </c>
      <c r="B46" s="25" t="s">
        <v>82</v>
      </c>
      <c r="C46" s="22" t="s">
        <v>133</v>
      </c>
      <c r="D46" s="19">
        <v>690</v>
      </c>
      <c r="E46" s="19">
        <v>312.97000000000003</v>
      </c>
      <c r="F46" s="20">
        <v>357.09116304400004</v>
      </c>
      <c r="G46" s="20">
        <v>433.65245643027009</v>
      </c>
      <c r="H46" s="20">
        <v>482.28637677759014</v>
      </c>
      <c r="I46" s="20">
        <v>508.94175040750542</v>
      </c>
      <c r="J46" s="20">
        <v>626.79</v>
      </c>
      <c r="K46" s="20">
        <v>538.53633338642544</v>
      </c>
      <c r="L46" s="20">
        <v>762.65</v>
      </c>
      <c r="M46" s="19">
        <v>547.66999999999996</v>
      </c>
      <c r="N46" s="19">
        <v>743.09</v>
      </c>
      <c r="O46" s="19">
        <v>558.63</v>
      </c>
      <c r="P46" s="19">
        <v>803.65</v>
      </c>
      <c r="Q46" s="19">
        <v>569.79999999999995</v>
      </c>
      <c r="R46" s="19">
        <v>869.14</v>
      </c>
      <c r="S46" s="19">
        <v>569.79999999999995</v>
      </c>
      <c r="T46" s="19">
        <v>869.14</v>
      </c>
      <c r="U46" s="19">
        <v>569.79999999999995</v>
      </c>
      <c r="V46" s="19">
        <v>869.14</v>
      </c>
    </row>
    <row r="47" spans="1:22" s="28" customFormat="1" ht="10.5">
      <c r="A47" s="23" t="s">
        <v>81</v>
      </c>
      <c r="B47" s="25" t="s">
        <v>166</v>
      </c>
      <c r="C47" s="22" t="s">
        <v>133</v>
      </c>
      <c r="D47" s="19">
        <v>478.69</v>
      </c>
      <c r="E47" s="19">
        <v>459.22</v>
      </c>
      <c r="F47" s="20">
        <v>432.93353395600002</v>
      </c>
      <c r="G47" s="20">
        <v>327.14132678073003</v>
      </c>
      <c r="H47" s="20">
        <v>363.83007370941004</v>
      </c>
      <c r="I47" s="20">
        <v>250.6728024395176</v>
      </c>
      <c r="J47" s="20">
        <v>308.71785564871408</v>
      </c>
      <c r="K47" s="20">
        <v>262.85701986718385</v>
      </c>
      <c r="L47" s="20">
        <v>262.85701986718385</v>
      </c>
      <c r="M47" s="19">
        <v>269.75</v>
      </c>
      <c r="N47" s="19">
        <v>366</v>
      </c>
      <c r="O47" s="19">
        <v>275.14</v>
      </c>
      <c r="P47" s="19">
        <v>395.83</v>
      </c>
      <c r="Q47" s="19">
        <v>280.64999999999998</v>
      </c>
      <c r="R47" s="19">
        <v>428.09</v>
      </c>
      <c r="S47" s="19">
        <v>280.64999999999998</v>
      </c>
      <c r="T47" s="19">
        <v>428.09</v>
      </c>
      <c r="U47" s="19">
        <v>280.64999999999998</v>
      </c>
      <c r="V47" s="19">
        <v>428.09</v>
      </c>
    </row>
    <row r="48" spans="1:22" s="28" customFormat="1" ht="10.5">
      <c r="A48" s="23" t="s">
        <v>164</v>
      </c>
      <c r="B48" s="24" t="s">
        <v>83</v>
      </c>
      <c r="C48" s="22" t="s">
        <v>133</v>
      </c>
      <c r="D48" s="19">
        <v>2.34</v>
      </c>
      <c r="E48" s="19">
        <v>3.55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s="28" customFormat="1" ht="10.5" customHeight="1">
      <c r="A49" s="23"/>
      <c r="B49" s="33" t="s">
        <v>84</v>
      </c>
      <c r="C49" s="22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s="28" customFormat="1" ht="21" customHeight="1">
      <c r="A50" s="23" t="s">
        <v>85</v>
      </c>
      <c r="B50" s="37" t="s">
        <v>86</v>
      </c>
      <c r="C50" s="22" t="s">
        <v>132</v>
      </c>
      <c r="D50" s="19">
        <v>113.19999999999999</v>
      </c>
      <c r="E50" s="19">
        <v>152.19999999999999</v>
      </c>
      <c r="F50" s="19">
        <v>116</v>
      </c>
      <c r="G50" s="19">
        <v>68.8</v>
      </c>
      <c r="H50" s="19">
        <v>68.8</v>
      </c>
      <c r="I50" s="19">
        <v>49.2</v>
      </c>
      <c r="J50" s="19">
        <v>49.2</v>
      </c>
      <c r="K50" s="19">
        <v>52.5</v>
      </c>
      <c r="L50" s="19">
        <v>52.5</v>
      </c>
      <c r="M50" s="19">
        <v>47.8</v>
      </c>
      <c r="N50" s="19">
        <v>47.8</v>
      </c>
      <c r="O50" s="19">
        <v>49.4</v>
      </c>
      <c r="P50" s="19">
        <v>49.4</v>
      </c>
      <c r="Q50" s="19">
        <v>52.5</v>
      </c>
      <c r="R50" s="19">
        <v>52.5</v>
      </c>
      <c r="S50" s="19">
        <v>52.5</v>
      </c>
      <c r="T50" s="19">
        <v>52.5</v>
      </c>
      <c r="U50" s="19">
        <v>52.5</v>
      </c>
      <c r="V50" s="19">
        <v>52.5</v>
      </c>
    </row>
    <row r="51" spans="1:22" s="28" customFormat="1" ht="10.5">
      <c r="A51" s="23" t="s">
        <v>87</v>
      </c>
      <c r="B51" s="38" t="s">
        <v>88</v>
      </c>
      <c r="C51" s="22" t="s">
        <v>132</v>
      </c>
      <c r="D51" s="19">
        <v>40.4</v>
      </c>
      <c r="E51" s="19">
        <v>40.5</v>
      </c>
      <c r="F51" s="19">
        <v>45.6</v>
      </c>
      <c r="G51" s="19">
        <v>44.9</v>
      </c>
      <c r="H51" s="19">
        <v>44.9</v>
      </c>
      <c r="I51" s="19">
        <v>46.5</v>
      </c>
      <c r="J51" s="19">
        <v>46.5</v>
      </c>
      <c r="K51" s="19">
        <v>49.6</v>
      </c>
      <c r="L51" s="19">
        <v>49.6</v>
      </c>
      <c r="M51" s="19">
        <v>44.9</v>
      </c>
      <c r="N51" s="19">
        <v>44.9</v>
      </c>
      <c r="O51" s="19">
        <v>46.5</v>
      </c>
      <c r="P51" s="19">
        <v>46.5</v>
      </c>
      <c r="Q51" s="19">
        <v>49.6</v>
      </c>
      <c r="R51" s="19">
        <v>49.6</v>
      </c>
      <c r="S51" s="19">
        <v>49.6</v>
      </c>
      <c r="T51" s="19">
        <v>49.6</v>
      </c>
      <c r="U51" s="19">
        <v>49.6</v>
      </c>
      <c r="V51" s="19">
        <v>49.6</v>
      </c>
    </row>
    <row r="52" spans="1:22" s="28" customFormat="1" ht="21" customHeight="1">
      <c r="A52" s="23" t="s">
        <v>89</v>
      </c>
      <c r="B52" s="37" t="s">
        <v>90</v>
      </c>
      <c r="C52" s="22" t="s">
        <v>132</v>
      </c>
      <c r="D52" s="19">
        <v>38.199999999999996</v>
      </c>
      <c r="E52" s="19">
        <v>38.4</v>
      </c>
      <c r="F52" s="19">
        <v>43.2</v>
      </c>
      <c r="G52" s="19">
        <v>42.4</v>
      </c>
      <c r="H52" s="19">
        <v>42.4</v>
      </c>
      <c r="I52" s="19">
        <v>44</v>
      </c>
      <c r="J52" s="19">
        <v>44</v>
      </c>
      <c r="K52" s="19">
        <v>47.1</v>
      </c>
      <c r="L52" s="19">
        <v>47.1</v>
      </c>
      <c r="M52" s="19">
        <v>42.4</v>
      </c>
      <c r="N52" s="19">
        <v>42.4</v>
      </c>
      <c r="O52" s="19">
        <v>44</v>
      </c>
      <c r="P52" s="19">
        <v>44</v>
      </c>
      <c r="Q52" s="19">
        <v>47.1</v>
      </c>
      <c r="R52" s="19">
        <v>47.1</v>
      </c>
      <c r="S52" s="19">
        <v>47.1</v>
      </c>
      <c r="T52" s="19">
        <v>47.1</v>
      </c>
      <c r="U52" s="19">
        <v>47.1</v>
      </c>
      <c r="V52" s="19">
        <v>47.1</v>
      </c>
    </row>
    <row r="53" spans="1:22" s="28" customFormat="1" ht="10.5">
      <c r="A53" s="23" t="s">
        <v>143</v>
      </c>
      <c r="B53" s="24" t="s">
        <v>93</v>
      </c>
      <c r="C53" s="22" t="s">
        <v>132</v>
      </c>
      <c r="D53" s="19">
        <v>19</v>
      </c>
      <c r="E53" s="19">
        <v>18.7</v>
      </c>
      <c r="F53" s="19">
        <v>24.3</v>
      </c>
      <c r="G53" s="19">
        <v>22.7</v>
      </c>
      <c r="H53" s="19">
        <v>22.7</v>
      </c>
      <c r="I53" s="19">
        <v>24</v>
      </c>
      <c r="J53" s="19">
        <v>24</v>
      </c>
      <c r="K53" s="19">
        <v>25.3</v>
      </c>
      <c r="L53" s="19">
        <v>25.3</v>
      </c>
      <c r="M53" s="19">
        <v>22.7</v>
      </c>
      <c r="N53" s="19">
        <v>22.7</v>
      </c>
      <c r="O53" s="19">
        <v>24</v>
      </c>
      <c r="P53" s="19">
        <v>24</v>
      </c>
      <c r="Q53" s="19">
        <v>25.3</v>
      </c>
      <c r="R53" s="19">
        <v>25.3</v>
      </c>
      <c r="S53" s="19">
        <v>25.3</v>
      </c>
      <c r="T53" s="19">
        <v>25.3</v>
      </c>
      <c r="U53" s="19">
        <v>25.3</v>
      </c>
      <c r="V53" s="19">
        <v>25.3</v>
      </c>
    </row>
    <row r="54" spans="1:22" s="28" customFormat="1" ht="10.5">
      <c r="A54" s="23" t="s">
        <v>144</v>
      </c>
      <c r="B54" s="24" t="s">
        <v>95</v>
      </c>
      <c r="C54" s="22" t="s">
        <v>132</v>
      </c>
      <c r="D54" s="19">
        <v>3.4</v>
      </c>
      <c r="E54" s="19">
        <v>3.5</v>
      </c>
      <c r="F54" s="19">
        <v>4.4000000000000004</v>
      </c>
      <c r="G54" s="19">
        <v>4.7</v>
      </c>
      <c r="H54" s="19">
        <v>4.7</v>
      </c>
      <c r="I54" s="19">
        <v>4.8</v>
      </c>
      <c r="J54" s="19">
        <v>4.8</v>
      </c>
      <c r="K54" s="19">
        <v>6.4</v>
      </c>
      <c r="L54" s="19">
        <v>6.4</v>
      </c>
      <c r="M54" s="19">
        <v>4.7</v>
      </c>
      <c r="N54" s="19">
        <v>4.7</v>
      </c>
      <c r="O54" s="19">
        <v>4.8</v>
      </c>
      <c r="P54" s="19">
        <v>4.8</v>
      </c>
      <c r="Q54" s="19">
        <v>6.4</v>
      </c>
      <c r="R54" s="19">
        <v>6.4</v>
      </c>
      <c r="S54" s="19">
        <v>6.4</v>
      </c>
      <c r="T54" s="19">
        <v>6.4</v>
      </c>
      <c r="U54" s="19">
        <v>6.4</v>
      </c>
      <c r="V54" s="19">
        <v>6.4</v>
      </c>
    </row>
    <row r="55" spans="1:22" s="28" customFormat="1" ht="10.5">
      <c r="A55" s="23" t="s">
        <v>145</v>
      </c>
      <c r="B55" s="24" t="s">
        <v>96</v>
      </c>
      <c r="C55" s="22" t="s">
        <v>132</v>
      </c>
      <c r="D55" s="19">
        <v>4.7</v>
      </c>
      <c r="E55" s="19">
        <v>5.2</v>
      </c>
      <c r="F55" s="19">
        <v>5.7</v>
      </c>
      <c r="G55" s="19">
        <v>5.7</v>
      </c>
      <c r="H55" s="19">
        <v>5.7</v>
      </c>
      <c r="I55" s="19">
        <v>5.8</v>
      </c>
      <c r="J55" s="19">
        <v>5.8</v>
      </c>
      <c r="K55" s="19">
        <v>5.9</v>
      </c>
      <c r="L55" s="19">
        <v>5.9</v>
      </c>
      <c r="M55" s="19">
        <v>5.7</v>
      </c>
      <c r="N55" s="19">
        <v>5.7</v>
      </c>
      <c r="O55" s="19">
        <v>5.8</v>
      </c>
      <c r="P55" s="19">
        <v>5.8</v>
      </c>
      <c r="Q55" s="19">
        <v>5.9</v>
      </c>
      <c r="R55" s="19">
        <v>5.9</v>
      </c>
      <c r="S55" s="19">
        <v>5.9</v>
      </c>
      <c r="T55" s="19">
        <v>5.9</v>
      </c>
      <c r="U55" s="19">
        <v>5.9</v>
      </c>
      <c r="V55" s="19">
        <v>5.9</v>
      </c>
    </row>
    <row r="56" spans="1:22" s="28" customFormat="1" ht="10.5">
      <c r="A56" s="23" t="s">
        <v>146</v>
      </c>
      <c r="B56" s="24" t="s">
        <v>97</v>
      </c>
      <c r="C56" s="22" t="s">
        <v>132</v>
      </c>
      <c r="D56" s="19">
        <v>11.1</v>
      </c>
      <c r="E56" s="19">
        <v>11</v>
      </c>
      <c r="F56" s="19">
        <v>8.8000000000000007</v>
      </c>
      <c r="G56" s="19">
        <v>9.4</v>
      </c>
      <c r="H56" s="19">
        <v>9.4</v>
      </c>
      <c r="I56" s="19">
        <v>9.4</v>
      </c>
      <c r="J56" s="19">
        <v>9.4</v>
      </c>
      <c r="K56" s="19">
        <v>9.5</v>
      </c>
      <c r="L56" s="19">
        <v>9.5</v>
      </c>
      <c r="M56" s="19">
        <v>9.4</v>
      </c>
      <c r="N56" s="19">
        <v>9.4</v>
      </c>
      <c r="O56" s="19">
        <v>9.4</v>
      </c>
      <c r="P56" s="19">
        <v>9.4</v>
      </c>
      <c r="Q56" s="19">
        <v>9.5</v>
      </c>
      <c r="R56" s="19">
        <v>9.5</v>
      </c>
      <c r="S56" s="19">
        <v>9.5</v>
      </c>
      <c r="T56" s="19">
        <v>9.5</v>
      </c>
      <c r="U56" s="19">
        <v>9.5</v>
      </c>
      <c r="V56" s="19">
        <v>9.5</v>
      </c>
    </row>
    <row r="57" spans="1:22" s="28" customFormat="1" ht="10.5">
      <c r="A57" s="23" t="s">
        <v>147</v>
      </c>
      <c r="B57" s="39" t="s">
        <v>98</v>
      </c>
      <c r="C57" s="40" t="s">
        <v>132</v>
      </c>
      <c r="D57" s="41">
        <v>2.2000000000000002</v>
      </c>
      <c r="E57" s="41">
        <v>2.1</v>
      </c>
      <c r="F57" s="41">
        <v>2.4</v>
      </c>
      <c r="G57" s="41">
        <v>2.5</v>
      </c>
      <c r="H57" s="41">
        <v>2.5</v>
      </c>
      <c r="I57" s="41">
        <v>2.5</v>
      </c>
      <c r="J57" s="41">
        <v>2.5</v>
      </c>
      <c r="K57" s="41">
        <v>2.5</v>
      </c>
      <c r="L57" s="41">
        <v>2.5</v>
      </c>
      <c r="M57" s="41">
        <v>2.5</v>
      </c>
      <c r="N57" s="41">
        <v>2.5</v>
      </c>
      <c r="O57" s="41">
        <v>2.5</v>
      </c>
      <c r="P57" s="41">
        <v>2.5</v>
      </c>
      <c r="Q57" s="41">
        <v>2.5</v>
      </c>
      <c r="R57" s="41">
        <v>2.5</v>
      </c>
      <c r="S57" s="41">
        <v>2.5</v>
      </c>
      <c r="T57" s="41">
        <v>2.5</v>
      </c>
      <c r="U57" s="41">
        <v>2.5</v>
      </c>
      <c r="V57" s="41">
        <v>2.5</v>
      </c>
    </row>
    <row r="58" spans="1:22" s="28" customFormat="1" ht="10.5">
      <c r="A58" s="23" t="s">
        <v>148</v>
      </c>
      <c r="B58" s="24" t="s">
        <v>99</v>
      </c>
      <c r="C58" s="22" t="s">
        <v>132</v>
      </c>
      <c r="D58" s="19">
        <v>72.8</v>
      </c>
      <c r="E58" s="19">
        <v>111.7</v>
      </c>
      <c r="F58" s="19">
        <v>70.400000000000006</v>
      </c>
      <c r="G58" s="19">
        <v>23.9</v>
      </c>
      <c r="H58" s="19">
        <v>23.9</v>
      </c>
      <c r="I58" s="19">
        <v>2.7</v>
      </c>
      <c r="J58" s="19">
        <v>2.7</v>
      </c>
      <c r="K58" s="19">
        <v>2.9</v>
      </c>
      <c r="L58" s="19">
        <v>2.9</v>
      </c>
      <c r="M58" s="19">
        <v>2.9</v>
      </c>
      <c r="N58" s="19">
        <v>2.9</v>
      </c>
      <c r="O58" s="19">
        <v>2.9</v>
      </c>
      <c r="P58" s="19">
        <v>2.9</v>
      </c>
      <c r="Q58" s="19">
        <v>2.9</v>
      </c>
      <c r="R58" s="19">
        <v>2.9</v>
      </c>
      <c r="S58" s="19">
        <v>2.9</v>
      </c>
      <c r="T58" s="19">
        <v>2.9</v>
      </c>
      <c r="U58" s="19">
        <v>2.9</v>
      </c>
      <c r="V58" s="19">
        <v>2.9</v>
      </c>
    </row>
    <row r="59" spans="1:22" s="28" customFormat="1" ht="10.5">
      <c r="A59" s="23" t="s">
        <v>149</v>
      </c>
      <c r="B59" s="24" t="s">
        <v>100</v>
      </c>
      <c r="C59" s="22" t="s">
        <v>132</v>
      </c>
      <c r="D59" s="19">
        <v>63.6</v>
      </c>
      <c r="E59" s="19">
        <v>11</v>
      </c>
      <c r="F59" s="19">
        <v>3.6</v>
      </c>
      <c r="G59" s="19">
        <v>23.4</v>
      </c>
      <c r="H59" s="19">
        <v>23.4</v>
      </c>
      <c r="I59" s="19">
        <v>2.2000000000000002</v>
      </c>
      <c r="J59" s="19">
        <v>2.2000000000000002</v>
      </c>
      <c r="K59" s="19">
        <v>2.2999999999999998</v>
      </c>
      <c r="L59" s="19">
        <v>2.2999999999999998</v>
      </c>
      <c r="M59" s="19">
        <v>2.2999999999999998</v>
      </c>
      <c r="N59" s="19">
        <v>2.2999999999999998</v>
      </c>
      <c r="O59" s="19">
        <v>2.2999999999999998</v>
      </c>
      <c r="P59" s="19">
        <v>2.2999999999999998</v>
      </c>
      <c r="Q59" s="19">
        <v>2.2999999999999998</v>
      </c>
      <c r="R59" s="19">
        <v>2.2999999999999998</v>
      </c>
      <c r="S59" s="19">
        <v>2.2999999999999998</v>
      </c>
      <c r="T59" s="19">
        <v>2.2999999999999998</v>
      </c>
      <c r="U59" s="19">
        <v>2.2999999999999998</v>
      </c>
      <c r="V59" s="19">
        <v>2.2999999999999998</v>
      </c>
    </row>
    <row r="60" spans="1:22" s="28" customFormat="1" ht="10.5">
      <c r="A60" s="23" t="s">
        <v>150</v>
      </c>
      <c r="B60" s="24" t="s">
        <v>101</v>
      </c>
      <c r="C60" s="22" t="s">
        <v>132</v>
      </c>
      <c r="D60" s="19">
        <v>0.5</v>
      </c>
      <c r="E60" s="19">
        <v>0.5</v>
      </c>
      <c r="F60" s="19">
        <v>0.6</v>
      </c>
      <c r="G60" s="19">
        <v>0.5</v>
      </c>
      <c r="H60" s="19">
        <v>0.5</v>
      </c>
      <c r="I60" s="19">
        <v>0.5</v>
      </c>
      <c r="J60" s="19">
        <v>0.5</v>
      </c>
      <c r="K60" s="19">
        <v>0.5</v>
      </c>
      <c r="L60" s="19">
        <v>0.5</v>
      </c>
      <c r="M60" s="19">
        <v>0.5</v>
      </c>
      <c r="N60" s="19">
        <v>0.5</v>
      </c>
      <c r="O60" s="19">
        <v>0.5</v>
      </c>
      <c r="P60" s="19">
        <v>0.5</v>
      </c>
      <c r="Q60" s="19">
        <v>0.5</v>
      </c>
      <c r="R60" s="19">
        <v>0.5</v>
      </c>
      <c r="S60" s="19">
        <v>0.5</v>
      </c>
      <c r="T60" s="19">
        <v>0.5</v>
      </c>
      <c r="U60" s="19">
        <v>0.5</v>
      </c>
      <c r="V60" s="19">
        <v>0.5</v>
      </c>
    </row>
    <row r="61" spans="1:22" s="28" customFormat="1" ht="10.5">
      <c r="A61" s="23" t="s">
        <v>151</v>
      </c>
      <c r="B61" s="24" t="s">
        <v>102</v>
      </c>
      <c r="C61" s="22" t="s">
        <v>132</v>
      </c>
      <c r="D61" s="19">
        <v>109.8</v>
      </c>
      <c r="E61" s="19">
        <v>159.80000000000001</v>
      </c>
      <c r="F61" s="19">
        <v>116</v>
      </c>
      <c r="G61" s="19">
        <v>68.8</v>
      </c>
      <c r="H61" s="19">
        <v>68.8</v>
      </c>
      <c r="I61" s="19">
        <v>49.199999999999996</v>
      </c>
      <c r="J61" s="19">
        <v>49.199999999999996</v>
      </c>
      <c r="K61" s="19">
        <v>52.499999999999993</v>
      </c>
      <c r="L61" s="19">
        <v>52.499999999999993</v>
      </c>
      <c r="M61" s="19">
        <v>47.8</v>
      </c>
      <c r="N61" s="19">
        <v>47.8</v>
      </c>
      <c r="O61" s="19">
        <v>49.4</v>
      </c>
      <c r="P61" s="19">
        <v>49.4</v>
      </c>
      <c r="Q61" s="19">
        <v>52.5</v>
      </c>
      <c r="R61" s="19">
        <v>52.5</v>
      </c>
      <c r="S61" s="19">
        <v>52.5</v>
      </c>
      <c r="T61" s="19">
        <v>52.5</v>
      </c>
      <c r="U61" s="19">
        <v>52.5</v>
      </c>
      <c r="V61" s="19">
        <v>52.5</v>
      </c>
    </row>
    <row r="62" spans="1:22" s="28" customFormat="1" ht="10.5">
      <c r="A62" s="23" t="s">
        <v>152</v>
      </c>
      <c r="B62" s="24" t="s">
        <v>103</v>
      </c>
      <c r="C62" s="22" t="s">
        <v>132</v>
      </c>
      <c r="D62" s="19">
        <v>0.5</v>
      </c>
      <c r="E62" s="19">
        <v>1.2</v>
      </c>
      <c r="F62" s="19">
        <v>5.9</v>
      </c>
      <c r="G62" s="19">
        <v>13.3</v>
      </c>
      <c r="H62" s="19">
        <v>13.3</v>
      </c>
      <c r="I62" s="19">
        <v>15.3</v>
      </c>
      <c r="J62" s="19">
        <v>15.3</v>
      </c>
      <c r="K62" s="19">
        <v>15.9</v>
      </c>
      <c r="L62" s="19">
        <v>15.9</v>
      </c>
      <c r="M62" s="19">
        <v>15.9</v>
      </c>
      <c r="N62" s="19">
        <v>15.9</v>
      </c>
      <c r="O62" s="19">
        <v>15.9</v>
      </c>
      <c r="P62" s="19">
        <v>15.9</v>
      </c>
      <c r="Q62" s="19">
        <v>15.9</v>
      </c>
      <c r="R62" s="19">
        <v>15.9</v>
      </c>
      <c r="S62" s="19">
        <v>15.9</v>
      </c>
      <c r="T62" s="19">
        <v>15.9</v>
      </c>
      <c r="U62" s="19">
        <v>15.9</v>
      </c>
      <c r="V62" s="19">
        <v>15.9</v>
      </c>
    </row>
    <row r="63" spans="1:22" s="28" customFormat="1" ht="10.5">
      <c r="A63" s="23" t="s">
        <v>91</v>
      </c>
      <c r="B63" s="38" t="s">
        <v>104</v>
      </c>
      <c r="C63" s="22" t="s">
        <v>132</v>
      </c>
      <c r="D63" s="19">
        <v>0.5</v>
      </c>
      <c r="E63" s="19">
        <v>0.5</v>
      </c>
      <c r="F63" s="19">
        <v>0.7</v>
      </c>
      <c r="G63" s="19">
        <v>0.5</v>
      </c>
      <c r="H63" s="19">
        <v>0.5</v>
      </c>
      <c r="I63" s="19">
        <v>0.5</v>
      </c>
      <c r="J63" s="19">
        <v>0.5</v>
      </c>
      <c r="K63" s="19">
        <v>0.5</v>
      </c>
      <c r="L63" s="19">
        <v>0.5</v>
      </c>
      <c r="M63" s="19">
        <v>0.5</v>
      </c>
      <c r="N63" s="19">
        <v>0.5</v>
      </c>
      <c r="O63" s="19">
        <v>0.5</v>
      </c>
      <c r="P63" s="19">
        <v>0.5</v>
      </c>
      <c r="Q63" s="19">
        <v>0.5</v>
      </c>
      <c r="R63" s="19">
        <v>0.5</v>
      </c>
      <c r="S63" s="19">
        <v>0.5</v>
      </c>
      <c r="T63" s="19">
        <v>0.5</v>
      </c>
      <c r="U63" s="19">
        <v>0.5</v>
      </c>
      <c r="V63" s="19">
        <v>0.5</v>
      </c>
    </row>
    <row r="64" spans="1:22" s="28" customFormat="1" ht="10.5">
      <c r="A64" s="23" t="s">
        <v>92</v>
      </c>
      <c r="B64" s="38" t="s">
        <v>139</v>
      </c>
      <c r="C64" s="22" t="s">
        <v>132</v>
      </c>
      <c r="D64" s="19">
        <v>1.6</v>
      </c>
      <c r="E64" s="19">
        <v>1.8</v>
      </c>
      <c r="F64" s="19">
        <v>3.3</v>
      </c>
      <c r="G64" s="19">
        <v>0.3</v>
      </c>
      <c r="H64" s="19">
        <v>0.3</v>
      </c>
      <c r="I64" s="19">
        <v>0.3</v>
      </c>
      <c r="J64" s="19">
        <v>0.3</v>
      </c>
      <c r="K64" s="19">
        <v>0.3</v>
      </c>
      <c r="L64" s="19">
        <v>0.3</v>
      </c>
      <c r="M64" s="19">
        <v>0.3</v>
      </c>
      <c r="N64" s="19">
        <v>0.3</v>
      </c>
      <c r="O64" s="19">
        <v>0.3</v>
      </c>
      <c r="P64" s="19">
        <v>0.3</v>
      </c>
      <c r="Q64" s="19">
        <v>0.3</v>
      </c>
      <c r="R64" s="19">
        <v>0.3</v>
      </c>
      <c r="S64" s="19">
        <v>0.3</v>
      </c>
      <c r="T64" s="19">
        <v>0.3</v>
      </c>
      <c r="U64" s="19">
        <v>0.3</v>
      </c>
      <c r="V64" s="19">
        <v>0.3</v>
      </c>
    </row>
    <row r="65" spans="1:22" s="28" customFormat="1" ht="10.5">
      <c r="A65" s="23" t="s">
        <v>153</v>
      </c>
      <c r="B65" s="24" t="s">
        <v>105</v>
      </c>
      <c r="C65" s="22" t="s">
        <v>132</v>
      </c>
      <c r="D65" s="19">
        <v>43.5</v>
      </c>
      <c r="E65" s="19">
        <v>49.6</v>
      </c>
      <c r="F65" s="19">
        <v>55.3</v>
      </c>
      <c r="G65" s="19">
        <v>32.4</v>
      </c>
      <c r="H65" s="19">
        <v>32.4</v>
      </c>
      <c r="I65" s="19">
        <v>10.7</v>
      </c>
      <c r="J65" s="19">
        <v>10.7</v>
      </c>
      <c r="K65" s="19">
        <v>12.6</v>
      </c>
      <c r="L65" s="19">
        <v>12.6</v>
      </c>
      <c r="M65" s="19">
        <v>10.6</v>
      </c>
      <c r="N65" s="19">
        <v>10.6</v>
      </c>
      <c r="O65" s="19">
        <v>11.2</v>
      </c>
      <c r="P65" s="19">
        <v>11.2</v>
      </c>
      <c r="Q65" s="19">
        <v>12.6</v>
      </c>
      <c r="R65" s="19">
        <v>12.6</v>
      </c>
      <c r="S65" s="19">
        <v>12.6</v>
      </c>
      <c r="T65" s="19">
        <v>12.6</v>
      </c>
      <c r="U65" s="19">
        <v>12.6</v>
      </c>
      <c r="V65" s="19">
        <v>12.6</v>
      </c>
    </row>
    <row r="66" spans="1:22" s="28" customFormat="1" ht="10.5">
      <c r="A66" s="23" t="s">
        <v>154</v>
      </c>
      <c r="B66" s="24" t="s">
        <v>106</v>
      </c>
      <c r="C66" s="22" t="s">
        <v>132</v>
      </c>
      <c r="D66" s="19">
        <v>62.6</v>
      </c>
      <c r="E66" s="19">
        <v>94.6</v>
      </c>
      <c r="F66" s="19">
        <v>49.2</v>
      </c>
      <c r="G66" s="19">
        <v>22</v>
      </c>
      <c r="H66" s="19">
        <v>22</v>
      </c>
      <c r="I66" s="19">
        <v>22</v>
      </c>
      <c r="J66" s="19">
        <v>22</v>
      </c>
      <c r="K66" s="19">
        <v>22.8</v>
      </c>
      <c r="L66" s="19">
        <v>22.8</v>
      </c>
      <c r="M66" s="19">
        <v>20.100000000000001</v>
      </c>
      <c r="N66" s="19">
        <v>20.100000000000001</v>
      </c>
      <c r="O66" s="19">
        <v>21.1</v>
      </c>
      <c r="P66" s="19">
        <v>21.1</v>
      </c>
      <c r="Q66" s="19">
        <v>22.8</v>
      </c>
      <c r="R66" s="19">
        <v>22.8</v>
      </c>
      <c r="S66" s="19">
        <v>22.8</v>
      </c>
      <c r="T66" s="19">
        <v>22.8</v>
      </c>
      <c r="U66" s="19">
        <v>22.8</v>
      </c>
      <c r="V66" s="19">
        <v>22.8</v>
      </c>
    </row>
    <row r="67" spans="1:22" s="28" customFormat="1" ht="10.5">
      <c r="A67" s="23" t="s">
        <v>155</v>
      </c>
      <c r="B67" s="24" t="s">
        <v>107</v>
      </c>
      <c r="C67" s="22" t="s">
        <v>132</v>
      </c>
      <c r="D67" s="19">
        <v>0.3</v>
      </c>
      <c r="E67" s="19">
        <v>11.3</v>
      </c>
      <c r="F67" s="19">
        <v>0.3</v>
      </c>
      <c r="G67" s="19">
        <v>0.3</v>
      </c>
      <c r="H67" s="19">
        <v>0.3</v>
      </c>
      <c r="I67" s="19">
        <v>0.4</v>
      </c>
      <c r="J67" s="19">
        <v>0.4</v>
      </c>
      <c r="K67" s="19">
        <v>0.4</v>
      </c>
      <c r="L67" s="19">
        <v>0.4</v>
      </c>
      <c r="M67" s="19">
        <v>0.4</v>
      </c>
      <c r="N67" s="19">
        <v>0.4</v>
      </c>
      <c r="O67" s="19">
        <v>0.4</v>
      </c>
      <c r="P67" s="19">
        <v>0.4</v>
      </c>
      <c r="Q67" s="19">
        <v>0.4</v>
      </c>
      <c r="R67" s="19">
        <v>0.4</v>
      </c>
      <c r="S67" s="19">
        <v>0.4</v>
      </c>
      <c r="T67" s="19">
        <v>0.4</v>
      </c>
      <c r="U67" s="19">
        <v>0.4</v>
      </c>
      <c r="V67" s="19">
        <v>0.4</v>
      </c>
    </row>
    <row r="68" spans="1:22" s="28" customFormat="1" ht="10.5">
      <c r="A68" s="23" t="s">
        <v>156</v>
      </c>
      <c r="B68" s="24" t="s">
        <v>108</v>
      </c>
      <c r="C68" s="22" t="s">
        <v>132</v>
      </c>
      <c r="D68" s="19">
        <v>0.8</v>
      </c>
      <c r="E68" s="19">
        <v>0.8</v>
      </c>
      <c r="F68" s="19">
        <v>1.3</v>
      </c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s="28" customFormat="1" ht="21" customHeight="1">
      <c r="A69" s="23" t="s">
        <v>94</v>
      </c>
      <c r="B69" s="37" t="s">
        <v>137</v>
      </c>
      <c r="C69" s="22" t="s">
        <v>132</v>
      </c>
      <c r="D69" s="19">
        <v>3.3999999999999915</v>
      </c>
      <c r="E69" s="19">
        <v>-7.6000000000000227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</row>
    <row r="70" spans="1:22" s="28" customFormat="1" ht="10.5">
      <c r="A70" s="23" t="s">
        <v>157</v>
      </c>
      <c r="B70" s="24" t="s">
        <v>109</v>
      </c>
      <c r="C70" s="22" t="s">
        <v>132</v>
      </c>
      <c r="D70" s="19">
        <v>4.5</v>
      </c>
      <c r="E70" s="19">
        <v>4.5</v>
      </c>
      <c r="F70" s="22">
        <v>3.3</v>
      </c>
      <c r="G70" s="22">
        <v>3.2</v>
      </c>
      <c r="H70" s="22">
        <v>3.2</v>
      </c>
      <c r="I70" s="22">
        <v>3.1</v>
      </c>
      <c r="J70" s="22">
        <v>3.1</v>
      </c>
      <c r="K70" s="22">
        <v>3.1</v>
      </c>
      <c r="L70" s="22">
        <v>3.1</v>
      </c>
      <c r="M70" s="22">
        <v>3.1</v>
      </c>
      <c r="N70" s="22">
        <v>3.1</v>
      </c>
      <c r="O70" s="22">
        <v>3.1</v>
      </c>
      <c r="P70" s="22">
        <v>3.1</v>
      </c>
      <c r="Q70" s="22">
        <v>3.1</v>
      </c>
      <c r="R70" s="22">
        <v>3.1</v>
      </c>
      <c r="S70" s="22">
        <v>3.1</v>
      </c>
      <c r="T70" s="22">
        <v>3.1</v>
      </c>
      <c r="U70" s="22">
        <v>3.1</v>
      </c>
      <c r="V70" s="22">
        <v>3.1</v>
      </c>
    </row>
    <row r="71" spans="1:22" s="28" customFormat="1" ht="10.5">
      <c r="A71" s="23"/>
      <c r="B71" s="27" t="s">
        <v>110</v>
      </c>
      <c r="C71" s="22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s="28" customFormat="1" ht="30.95" customHeight="1">
      <c r="A72" s="23" t="s">
        <v>111</v>
      </c>
      <c r="B72" s="26" t="s">
        <v>112</v>
      </c>
      <c r="C72" s="22" t="s">
        <v>136</v>
      </c>
      <c r="D72" s="19">
        <v>13641</v>
      </c>
      <c r="E72" s="19">
        <v>14088</v>
      </c>
      <c r="F72" s="19">
        <v>15144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s="28" customFormat="1" ht="10.5">
      <c r="A73" s="23" t="s">
        <v>161</v>
      </c>
      <c r="B73" s="24" t="s">
        <v>113</v>
      </c>
      <c r="C73" s="22" t="s">
        <v>136</v>
      </c>
      <c r="D73" s="19">
        <v>14869</v>
      </c>
      <c r="E73" s="19">
        <v>15356</v>
      </c>
      <c r="F73" s="19">
        <v>16507</v>
      </c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s="28" customFormat="1" ht="10.5">
      <c r="A74" s="23" t="s">
        <v>162</v>
      </c>
      <c r="B74" s="24" t="s">
        <v>114</v>
      </c>
      <c r="C74" s="22" t="s">
        <v>136</v>
      </c>
      <c r="D74" s="19">
        <v>11732</v>
      </c>
      <c r="E74" s="19">
        <v>12116</v>
      </c>
      <c r="F74" s="19">
        <v>13024</v>
      </c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s="28" customFormat="1" ht="10.5">
      <c r="A75" s="23" t="s">
        <v>163</v>
      </c>
      <c r="B75" s="24" t="s">
        <v>115</v>
      </c>
      <c r="C75" s="22" t="s">
        <v>136</v>
      </c>
      <c r="D75" s="19">
        <v>13232</v>
      </c>
      <c r="E75" s="19">
        <v>13665</v>
      </c>
      <c r="F75" s="19">
        <v>14690</v>
      </c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s="28" customFormat="1" ht="10.5">
      <c r="A76" s="23"/>
      <c r="B76" s="27" t="s">
        <v>116</v>
      </c>
      <c r="C76" s="22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s="28" customFormat="1" ht="10.5">
      <c r="A77" s="23" t="s">
        <v>117</v>
      </c>
      <c r="B77" s="29" t="s">
        <v>159</v>
      </c>
      <c r="C77" s="30" t="s">
        <v>158</v>
      </c>
      <c r="D77" s="21">
        <v>4.9942925999999996</v>
      </c>
      <c r="E77" s="21">
        <v>4.8799119599999994</v>
      </c>
      <c r="F77" s="21">
        <v>4.7675033999999998</v>
      </c>
      <c r="G77" s="21">
        <v>4.6626183251999995</v>
      </c>
      <c r="H77" s="21">
        <v>4.6626183251999995</v>
      </c>
      <c r="I77" s="21">
        <v>4.5600407220456001</v>
      </c>
      <c r="J77" s="21">
        <v>4.5600407220456001</v>
      </c>
      <c r="K77" s="21">
        <v>4.4597198261605966</v>
      </c>
      <c r="L77" s="21">
        <v>4.4597198261605966</v>
      </c>
      <c r="M77" s="21">
        <v>4.3616059899850637</v>
      </c>
      <c r="N77" s="21">
        <v>4.3616059899850637</v>
      </c>
      <c r="O77" s="21">
        <v>4.2656506582053924</v>
      </c>
      <c r="P77" s="21">
        <v>4.2656506582053924</v>
      </c>
      <c r="Q77" s="21">
        <v>4.1718063437248736</v>
      </c>
      <c r="R77" s="21">
        <v>4.1718063437248736</v>
      </c>
      <c r="S77" s="21">
        <v>4.1718063437248736</v>
      </c>
      <c r="T77" s="21">
        <v>4.1718063437248736</v>
      </c>
      <c r="U77" s="21">
        <v>4.1718063437248736</v>
      </c>
      <c r="V77" s="21">
        <v>4.1718063437248736</v>
      </c>
    </row>
    <row r="78" spans="1:22" s="28" customFormat="1" ht="21">
      <c r="A78" s="31" t="s">
        <v>118</v>
      </c>
      <c r="B78" s="29" t="s">
        <v>160</v>
      </c>
      <c r="C78" s="30" t="s">
        <v>158</v>
      </c>
      <c r="D78" s="21">
        <v>4.9193782109999997</v>
      </c>
      <c r="E78" s="21">
        <v>4.8067132805999995</v>
      </c>
      <c r="F78" s="21">
        <v>4.6959908490000002</v>
      </c>
      <c r="G78" s="21">
        <v>4.5926790503219994</v>
      </c>
      <c r="H78" s="21">
        <v>4.5926790503219994</v>
      </c>
      <c r="I78" s="21">
        <v>4.4916401112149158</v>
      </c>
      <c r="J78" s="21">
        <v>4.4916401112149158</v>
      </c>
      <c r="K78" s="21">
        <v>4.3928240287681879</v>
      </c>
      <c r="L78" s="21">
        <v>4.3928240287681879</v>
      </c>
      <c r="M78" s="21">
        <v>4.2961819001352879</v>
      </c>
      <c r="N78" s="21">
        <v>4.2961819001352879</v>
      </c>
      <c r="O78" s="21">
        <v>4.2016658983323119</v>
      </c>
      <c r="P78" s="21">
        <v>4.2016658983323119</v>
      </c>
      <c r="Q78" s="21">
        <v>4.1092292485690001</v>
      </c>
      <c r="R78" s="21">
        <v>4.1092292485690001</v>
      </c>
      <c r="S78" s="21">
        <v>4.1092292485690001</v>
      </c>
      <c r="T78" s="21">
        <v>4.1092292485690001</v>
      </c>
      <c r="U78" s="21">
        <v>4.1092292485690001</v>
      </c>
      <c r="V78" s="21">
        <v>4.1092292485690001</v>
      </c>
    </row>
    <row r="79" spans="1:22" s="28" customFormat="1" ht="21">
      <c r="A79" s="23" t="s">
        <v>121</v>
      </c>
      <c r="B79" s="26" t="s">
        <v>119</v>
      </c>
      <c r="C79" s="22" t="s">
        <v>120</v>
      </c>
      <c r="D79" s="21">
        <v>49271.9</v>
      </c>
      <c r="E79" s="21">
        <v>52053.3</v>
      </c>
      <c r="F79" s="21">
        <v>53706.37</v>
      </c>
      <c r="G79" s="21">
        <v>53974.9</v>
      </c>
      <c r="H79" s="21">
        <v>58002.879999999997</v>
      </c>
      <c r="I79" s="21">
        <v>54244.78</v>
      </c>
      <c r="J79" s="21">
        <v>62643.11</v>
      </c>
      <c r="K79" s="21">
        <v>54516</v>
      </c>
      <c r="L79" s="21">
        <v>67654.559999999998</v>
      </c>
      <c r="M79" s="19">
        <f>K79*M80/100</f>
        <v>54788.58</v>
      </c>
      <c r="N79" s="19">
        <f t="shared" ref="N79:R79" si="21">L79*N80/100</f>
        <v>73066.924799999993</v>
      </c>
      <c r="O79" s="19">
        <f t="shared" si="21"/>
        <v>55062.522900000004</v>
      </c>
      <c r="P79" s="19">
        <f t="shared" si="21"/>
        <v>78912.278783999995</v>
      </c>
      <c r="Q79" s="19">
        <f t="shared" si="21"/>
        <v>55337.835514500002</v>
      </c>
      <c r="R79" s="19">
        <f t="shared" si="21"/>
        <v>85225.261086719984</v>
      </c>
      <c r="S79" s="19">
        <f t="shared" ref="S79" si="22">Q79*S80/100</f>
        <v>55614.524692072504</v>
      </c>
      <c r="T79" s="19">
        <f t="shared" ref="T79" si="23">R79*T80/100</f>
        <v>92043.281973657591</v>
      </c>
      <c r="U79" s="19">
        <f t="shared" ref="U79" si="24">S79*U80/100</f>
        <v>55892.597315532861</v>
      </c>
      <c r="V79" s="19">
        <f t="shared" ref="V79" si="25">T79*V80/100</f>
        <v>99406.744531550197</v>
      </c>
    </row>
    <row r="80" spans="1:22" s="28" customFormat="1" ht="21">
      <c r="A80" s="23" t="s">
        <v>123</v>
      </c>
      <c r="B80" s="26" t="s">
        <v>122</v>
      </c>
      <c r="C80" s="22" t="s">
        <v>53</v>
      </c>
      <c r="D80" s="19">
        <v>109</v>
      </c>
      <c r="E80" s="19">
        <v>105.7</v>
      </c>
      <c r="F80" s="19">
        <v>109</v>
      </c>
      <c r="G80" s="19">
        <v>100.5</v>
      </c>
      <c r="H80" s="19">
        <v>108</v>
      </c>
      <c r="I80" s="19">
        <v>100.5</v>
      </c>
      <c r="J80" s="19">
        <v>108</v>
      </c>
      <c r="K80" s="19">
        <v>100.5</v>
      </c>
      <c r="L80" s="19">
        <v>108</v>
      </c>
      <c r="M80" s="19">
        <v>100.5</v>
      </c>
      <c r="N80" s="19">
        <v>108</v>
      </c>
      <c r="O80" s="19">
        <v>100.5</v>
      </c>
      <c r="P80" s="19">
        <v>108</v>
      </c>
      <c r="Q80" s="19">
        <v>100.5</v>
      </c>
      <c r="R80" s="19">
        <v>108</v>
      </c>
      <c r="S80" s="19">
        <v>100.5</v>
      </c>
      <c r="T80" s="19">
        <v>108</v>
      </c>
      <c r="U80" s="19">
        <v>100.5</v>
      </c>
      <c r="V80" s="19">
        <v>108</v>
      </c>
    </row>
    <row r="81" spans="1:22" s="28" customFormat="1" ht="10.5">
      <c r="A81" s="23" t="s">
        <v>124</v>
      </c>
      <c r="B81" s="25" t="s">
        <v>128</v>
      </c>
      <c r="C81" s="22" t="s">
        <v>80</v>
      </c>
      <c r="D81" s="19">
        <v>0.4</v>
      </c>
      <c r="E81" s="19">
        <v>0.2</v>
      </c>
      <c r="F81" s="19">
        <v>0.23</v>
      </c>
      <c r="G81" s="19">
        <v>0.2</v>
      </c>
      <c r="H81" s="19">
        <v>0.2</v>
      </c>
      <c r="I81" s="19">
        <v>0.19</v>
      </c>
      <c r="J81" s="19">
        <v>0.19</v>
      </c>
      <c r="K81" s="19">
        <v>0.19</v>
      </c>
      <c r="L81" s="19">
        <v>0.19</v>
      </c>
      <c r="M81" s="19">
        <v>0.19</v>
      </c>
      <c r="N81" s="19">
        <v>0.19</v>
      </c>
      <c r="O81" s="19">
        <v>0.19</v>
      </c>
      <c r="P81" s="19">
        <v>0.19</v>
      </c>
      <c r="Q81" s="19">
        <v>0.19</v>
      </c>
      <c r="R81" s="19">
        <v>0.19</v>
      </c>
      <c r="S81" s="19">
        <v>0.19</v>
      </c>
      <c r="T81" s="19">
        <v>0.19</v>
      </c>
      <c r="U81" s="19">
        <v>0.19</v>
      </c>
      <c r="V81" s="19">
        <v>0.19</v>
      </c>
    </row>
    <row r="82" spans="1:22" s="28" customFormat="1" ht="10.5">
      <c r="A82" s="23" t="s">
        <v>125</v>
      </c>
      <c r="B82" s="25" t="s">
        <v>129</v>
      </c>
      <c r="C82" s="22" t="s">
        <v>37</v>
      </c>
      <c r="D82" s="19"/>
      <c r="E82" s="19"/>
      <c r="F82" s="19"/>
      <c r="G82" s="19"/>
      <c r="H82" s="19"/>
      <c r="I82" s="19"/>
      <c r="J82" s="19"/>
      <c r="K82" s="19"/>
      <c r="L82" s="19"/>
      <c r="M82" s="22"/>
      <c r="N82" s="22"/>
      <c r="O82" s="22"/>
      <c r="P82" s="22"/>
      <c r="Q82" s="22"/>
      <c r="R82" s="22"/>
      <c r="S82" s="22"/>
      <c r="T82" s="22"/>
      <c r="U82" s="22"/>
      <c r="V82" s="22"/>
    </row>
    <row r="83" spans="1:22" s="28" customFormat="1" ht="10.5">
      <c r="A83" s="23" t="s">
        <v>126</v>
      </c>
      <c r="B83" s="25" t="s">
        <v>130</v>
      </c>
      <c r="C83" s="22" t="s">
        <v>132</v>
      </c>
      <c r="D83" s="19">
        <v>1755.6</v>
      </c>
      <c r="E83" s="19">
        <v>1860.7</v>
      </c>
      <c r="F83" s="19">
        <v>1879.3</v>
      </c>
      <c r="G83" s="19">
        <v>1888.7</v>
      </c>
      <c r="H83" s="19">
        <v>2029.7</v>
      </c>
      <c r="I83" s="19">
        <v>1898.2</v>
      </c>
      <c r="J83" s="19">
        <v>2192</v>
      </c>
      <c r="K83" s="19">
        <v>1907.6</v>
      </c>
      <c r="L83" s="19">
        <v>2367.4</v>
      </c>
      <c r="M83" s="19">
        <f>K83*M84/100</f>
        <v>1926.6759999999997</v>
      </c>
      <c r="N83" s="19">
        <f>L83*N84/100</f>
        <v>2556.7919999999999</v>
      </c>
      <c r="O83" s="19">
        <f t="shared" ref="O83:R83" si="26">M83*O84/100</f>
        <v>1945.9427599999999</v>
      </c>
      <c r="P83" s="19">
        <f t="shared" si="26"/>
        <v>2761.3353599999996</v>
      </c>
      <c r="Q83" s="19">
        <f t="shared" si="26"/>
        <v>1965.4021875999999</v>
      </c>
      <c r="R83" s="19">
        <f t="shared" si="26"/>
        <v>2982.2421887999994</v>
      </c>
      <c r="S83" s="19">
        <f t="shared" ref="S83" si="27">Q83*S84/100</f>
        <v>1985.0562094759998</v>
      </c>
      <c r="T83" s="19">
        <f t="shared" ref="T83" si="28">R83*T84/100</f>
        <v>3220.8215639039995</v>
      </c>
      <c r="U83" s="19">
        <f t="shared" ref="U83" si="29">S83*U84/100</f>
        <v>2004.9067715707599</v>
      </c>
      <c r="V83" s="19">
        <f t="shared" ref="V83" si="30">T83*V84/100</f>
        <v>3478.4872890163197</v>
      </c>
    </row>
    <row r="84" spans="1:22" s="28" customFormat="1" ht="10.5">
      <c r="A84" s="23" t="s">
        <v>127</v>
      </c>
      <c r="B84" s="25" t="s">
        <v>138</v>
      </c>
      <c r="C84" s="22" t="s">
        <v>53</v>
      </c>
      <c r="D84" s="19">
        <v>107.8</v>
      </c>
      <c r="E84" s="19">
        <v>106</v>
      </c>
      <c r="F84" s="19">
        <v>101</v>
      </c>
      <c r="G84" s="19">
        <v>100.5</v>
      </c>
      <c r="H84" s="19">
        <v>108</v>
      </c>
      <c r="I84" s="19">
        <v>101</v>
      </c>
      <c r="J84" s="19">
        <v>108</v>
      </c>
      <c r="K84" s="19">
        <v>101</v>
      </c>
      <c r="L84" s="19">
        <v>108</v>
      </c>
      <c r="M84" s="19">
        <v>101</v>
      </c>
      <c r="N84" s="19">
        <v>108</v>
      </c>
      <c r="O84" s="19">
        <v>101</v>
      </c>
      <c r="P84" s="19">
        <v>108</v>
      </c>
      <c r="Q84" s="19">
        <v>101</v>
      </c>
      <c r="R84" s="19">
        <v>108</v>
      </c>
      <c r="S84" s="19">
        <v>101</v>
      </c>
      <c r="T84" s="19">
        <v>108</v>
      </c>
      <c r="U84" s="19">
        <v>101</v>
      </c>
      <c r="V84" s="19">
        <v>108</v>
      </c>
    </row>
    <row r="85" spans="1:22" s="2" customFormat="1">
      <c r="A85" s="46" t="s">
        <v>141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</row>
    <row r="86" spans="1:22" s="3" customFormat="1">
      <c r="A86" s="44" t="s">
        <v>131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</row>
  </sheetData>
  <mergeCells count="18">
    <mergeCell ref="S7:T7"/>
    <mergeCell ref="U7:V7"/>
    <mergeCell ref="G6:V6"/>
    <mergeCell ref="T1:V1"/>
    <mergeCell ref="P1:R1"/>
    <mergeCell ref="A86:L86"/>
    <mergeCell ref="A85:L85"/>
    <mergeCell ref="M7:N7"/>
    <mergeCell ref="A2:L2"/>
    <mergeCell ref="A4:L4"/>
    <mergeCell ref="G7:H7"/>
    <mergeCell ref="I7:J7"/>
    <mergeCell ref="K7:L7"/>
    <mergeCell ref="F7:F9"/>
    <mergeCell ref="E7:E9"/>
    <mergeCell ref="D7:D9"/>
    <mergeCell ref="O7:P7"/>
    <mergeCell ref="Q7:R7"/>
  </mergeCells>
  <phoneticPr fontId="0" type="noConversion"/>
  <pageMargins left="0.39370078740157483" right="0.39370078740157483" top="0.78740157480314965" bottom="0.39370078740157483" header="0.19685039370078741" footer="0.19685039370078741"/>
  <pageSetup paperSize="9" scale="75" fitToHeight="0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стр.1_6</vt:lpstr>
      <vt:lpstr>стр.1_6!Заголовки_для_печати</vt:lpstr>
      <vt:lpstr>стр.1_6!Область_печати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админ</cp:lastModifiedBy>
  <cp:lastPrinted>2024-11-07T12:53:07Z</cp:lastPrinted>
  <dcterms:created xsi:type="dcterms:W3CDTF">2018-10-15T12:06:40Z</dcterms:created>
  <dcterms:modified xsi:type="dcterms:W3CDTF">2024-11-07T12:53:17Z</dcterms:modified>
</cp:coreProperties>
</file>