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стр.1_6" sheetId="1" r:id="rId1"/>
  </sheets>
  <definedNames>
    <definedName name="_xlnm.Print_Titles" localSheetId="0">стр.1_6!$6:$8</definedName>
    <definedName name="_xlnm.Print_Area" localSheetId="0">стр.1_6!$A$1:$R$114</definedName>
  </definedNames>
  <calcPr calcId="124519"/>
</workbook>
</file>

<file path=xl/calcChain.xml><?xml version="1.0" encoding="utf-8"?>
<calcChain xmlns="http://schemas.openxmlformats.org/spreadsheetml/2006/main">
  <c r="T34" i="1"/>
  <c r="V34" s="1"/>
  <c r="U34"/>
  <c r="S34"/>
  <c r="T25"/>
  <c r="V25" s="1"/>
  <c r="U25"/>
  <c r="S25"/>
  <c r="V63"/>
  <c r="U63"/>
  <c r="S95"/>
  <c r="T95" s="1"/>
  <c r="U95" s="1"/>
  <c r="V95" s="1"/>
  <c r="S92"/>
  <c r="T92" s="1"/>
  <c r="U92" s="1"/>
  <c r="V92" s="1"/>
  <c r="T88"/>
  <c r="U88" s="1"/>
  <c r="V88" s="1"/>
  <c r="S88"/>
  <c r="S87"/>
  <c r="T87" s="1"/>
  <c r="U87" s="1"/>
  <c r="V87" s="1"/>
  <c r="T63"/>
  <c r="S63"/>
  <c r="T21"/>
  <c r="V21" s="1"/>
  <c r="N21"/>
  <c r="P21" s="1"/>
  <c r="R21" s="1"/>
  <c r="M21"/>
  <c r="O21" s="1"/>
  <c r="Q21" s="1"/>
  <c r="S21" s="1"/>
  <c r="U21" s="1"/>
  <c r="L95"/>
  <c r="M95" s="1"/>
  <c r="N95" s="1"/>
  <c r="O95" s="1"/>
  <c r="P95" s="1"/>
  <c r="Q95" s="1"/>
  <c r="R95" s="1"/>
  <c r="K95"/>
  <c r="K94"/>
  <c r="L94" s="1"/>
  <c r="M94" s="1"/>
  <c r="N94" s="1"/>
  <c r="O94" s="1"/>
  <c r="P94" s="1"/>
  <c r="Q94" s="1"/>
  <c r="R94" s="1"/>
  <c r="S94" s="1"/>
  <c r="T94" s="1"/>
  <c r="U94" s="1"/>
  <c r="V94" s="1"/>
  <c r="K93"/>
  <c r="L93" s="1"/>
  <c r="M93" s="1"/>
  <c r="N93" s="1"/>
  <c r="O93" s="1"/>
  <c r="P93" s="1"/>
  <c r="Q93" s="1"/>
  <c r="R93" s="1"/>
  <c r="S93" s="1"/>
  <c r="T93" s="1"/>
  <c r="U93" s="1"/>
  <c r="V93" s="1"/>
  <c r="L92"/>
  <c r="M92" s="1"/>
  <c r="N92" s="1"/>
  <c r="O92" s="1"/>
  <c r="P92" s="1"/>
  <c r="Q92" s="1"/>
  <c r="R92" s="1"/>
  <c r="K92"/>
  <c r="K91"/>
  <c r="L91" s="1"/>
  <c r="M91" s="1"/>
  <c r="N91" s="1"/>
  <c r="O91" s="1"/>
  <c r="P91" s="1"/>
  <c r="Q91" s="1"/>
  <c r="R91" s="1"/>
  <c r="S91" s="1"/>
  <c r="T91" s="1"/>
  <c r="U91" s="1"/>
  <c r="V91" s="1"/>
  <c r="K89"/>
  <c r="L89" s="1"/>
  <c r="M89" s="1"/>
  <c r="N89" s="1"/>
  <c r="O89" s="1"/>
  <c r="P89" s="1"/>
  <c r="Q89" s="1"/>
  <c r="R89" s="1"/>
  <c r="S89" s="1"/>
  <c r="T89" s="1"/>
  <c r="U89" s="1"/>
  <c r="V89" s="1"/>
  <c r="K88"/>
  <c r="L88" s="1"/>
  <c r="M88" s="1"/>
  <c r="N88" s="1"/>
  <c r="O88" s="1"/>
  <c r="P88" s="1"/>
  <c r="Q88" s="1"/>
  <c r="R88" s="1"/>
  <c r="K87"/>
  <c r="L87" s="1"/>
  <c r="M87" s="1"/>
  <c r="N87" s="1"/>
  <c r="O87" s="1"/>
  <c r="P87" s="1"/>
  <c r="Q87" s="1"/>
  <c r="R87" s="1"/>
  <c r="K86"/>
  <c r="L86" s="1"/>
  <c r="M86" s="1"/>
  <c r="N86" s="1"/>
  <c r="O86" s="1"/>
  <c r="P86" s="1"/>
  <c r="Q86" s="1"/>
  <c r="R86" s="1"/>
  <c r="S86" s="1"/>
  <c r="T86" s="1"/>
  <c r="U86" s="1"/>
  <c r="V86" s="1"/>
  <c r="L85"/>
  <c r="M85" s="1"/>
  <c r="N85" s="1"/>
  <c r="O85" s="1"/>
  <c r="P85" s="1"/>
  <c r="Q85" s="1"/>
  <c r="R85" s="1"/>
  <c r="S85" s="1"/>
  <c r="T85" s="1"/>
  <c r="U85" s="1"/>
  <c r="V85" s="1"/>
  <c r="K85"/>
  <c r="K84"/>
  <c r="L84" s="1"/>
  <c r="L83"/>
  <c r="M83" s="1"/>
  <c r="N83" s="1"/>
  <c r="K83"/>
  <c r="J82"/>
  <c r="I82"/>
  <c r="H82"/>
  <c r="G82"/>
  <c r="F82"/>
  <c r="E82"/>
  <c r="D82"/>
  <c r="E64"/>
  <c r="E63" s="1"/>
  <c r="E96" s="1"/>
  <c r="R63"/>
  <c r="Q63"/>
  <c r="P63"/>
  <c r="O63"/>
  <c r="N63"/>
  <c r="M63"/>
  <c r="L63"/>
  <c r="K63"/>
  <c r="J63"/>
  <c r="J96" s="1"/>
  <c r="I63"/>
  <c r="I96" s="1"/>
  <c r="H63"/>
  <c r="H96" s="1"/>
  <c r="G63"/>
  <c r="G96" s="1"/>
  <c r="F63"/>
  <c r="F96" s="1"/>
  <c r="D63"/>
  <c r="D96" l="1"/>
  <c r="M84"/>
  <c r="N84" s="1"/>
  <c r="O84" s="1"/>
  <c r="P84" s="1"/>
  <c r="Q84" s="1"/>
  <c r="R84" s="1"/>
  <c r="S84" s="1"/>
  <c r="T84" s="1"/>
  <c r="U84" s="1"/>
  <c r="V84" s="1"/>
  <c r="L82"/>
  <c r="L96" s="1"/>
  <c r="K82"/>
  <c r="K96" s="1"/>
  <c r="O83"/>
  <c r="N111"/>
  <c r="M107"/>
  <c r="M82" l="1"/>
  <c r="M96" s="1"/>
  <c r="N82"/>
  <c r="N96" s="1"/>
  <c r="O82"/>
  <c r="O96" s="1"/>
  <c r="P83"/>
  <c r="N52"/>
  <c r="P52" s="1"/>
  <c r="M52"/>
  <c r="O52" s="1"/>
  <c r="Q52" s="1"/>
  <c r="S52" s="1"/>
  <c r="U52" s="1"/>
  <c r="N42"/>
  <c r="P42" s="1"/>
  <c r="R42" s="1"/>
  <c r="T42" s="1"/>
  <c r="V42" s="1"/>
  <c r="M42"/>
  <c r="O42" s="1"/>
  <c r="Q42" s="1"/>
  <c r="S42" s="1"/>
  <c r="U42" s="1"/>
  <c r="N39"/>
  <c r="P39" s="1"/>
  <c r="R39" s="1"/>
  <c r="T39" s="1"/>
  <c r="V39" s="1"/>
  <c r="M39"/>
  <c r="O39" s="1"/>
  <c r="Q39" s="1"/>
  <c r="S39" s="1"/>
  <c r="U39" s="1"/>
  <c r="P111"/>
  <c r="R111" s="1"/>
  <c r="T111" s="1"/>
  <c r="V111" s="1"/>
  <c r="M111"/>
  <c r="O111" s="1"/>
  <c r="Q111" s="1"/>
  <c r="S111" s="1"/>
  <c r="U111" s="1"/>
  <c r="N107"/>
  <c r="P107" s="1"/>
  <c r="R107" s="1"/>
  <c r="T107" s="1"/>
  <c r="V107" s="1"/>
  <c r="O107"/>
  <c r="Q107" s="1"/>
  <c r="S107" s="1"/>
  <c r="U107" s="1"/>
  <c r="P82" l="1"/>
  <c r="P96" s="1"/>
  <c r="Q83"/>
  <c r="R52"/>
  <c r="T52" s="1"/>
  <c r="V52" s="1"/>
  <c r="R83" l="1"/>
  <c r="Q82"/>
  <c r="Q96" s="1"/>
  <c r="R82" l="1"/>
  <c r="R96" s="1"/>
  <c r="S83"/>
  <c r="S82" l="1"/>
  <c r="S96" s="1"/>
  <c r="T83"/>
  <c r="T82" l="1"/>
  <c r="T96" s="1"/>
  <c r="U83"/>
  <c r="V83" l="1"/>
  <c r="V82" s="1"/>
  <c r="V96" s="1"/>
  <c r="U82"/>
  <c r="U96" s="1"/>
</calcChain>
</file>

<file path=xl/sharedStrings.xml><?xml version="1.0" encoding="utf-8"?>
<sst xmlns="http://schemas.openxmlformats.org/spreadsheetml/2006/main" count="325" uniqueCount="224">
  <si>
    <t>Показатели</t>
  </si>
  <si>
    <t>Единица измерения</t>
  </si>
  <si>
    <t>отчет *</t>
  </si>
  <si>
    <t>оценка показателя</t>
  </si>
  <si>
    <t>консервативный</t>
  </si>
  <si>
    <t>1 вариант</t>
  </si>
  <si>
    <t>2 вариант</t>
  </si>
  <si>
    <t>прогноз</t>
  </si>
  <si>
    <t>Население</t>
  </si>
  <si>
    <t>1.1</t>
  </si>
  <si>
    <t>Численность населения (в среднегодовом исчислении)</t>
  </si>
  <si>
    <t>1.2</t>
  </si>
  <si>
    <t>Численность населения (на 1 января года)</t>
  </si>
  <si>
    <t>1.3</t>
  </si>
  <si>
    <t>1.4</t>
  </si>
  <si>
    <t>1.5</t>
  </si>
  <si>
    <t>1.6</t>
  </si>
  <si>
    <t>Общий коэффициент рождаемости</t>
  </si>
  <si>
    <t>1.7</t>
  </si>
  <si>
    <t>Суммарный коэффициент рождаемости</t>
  </si>
  <si>
    <t>1.8</t>
  </si>
  <si>
    <t>Общий коэффициент смертности</t>
  </si>
  <si>
    <t>1.9</t>
  </si>
  <si>
    <t>Коэффициент естественного прироста населения</t>
  </si>
  <si>
    <t>Валовой региональный продукт</t>
  </si>
  <si>
    <t>2.1</t>
  </si>
  <si>
    <t>2.2</t>
  </si>
  <si>
    <t>Индекс физического объема валового регионального продукта</t>
  </si>
  <si>
    <t>2.3</t>
  </si>
  <si>
    <t>Индекс-дефлятор объема валового регионального продукта</t>
  </si>
  <si>
    <t>Промышленное производство</t>
  </si>
  <si>
    <t>3.1</t>
  </si>
  <si>
    <t>Объем отгруженных товаров собственного производства, выполненных работ и услуг собственными силами</t>
  </si>
  <si>
    <t>3.2</t>
  </si>
  <si>
    <t>Индекс промышленного производства</t>
  </si>
  <si>
    <t>3.3</t>
  </si>
  <si>
    <t>3.4</t>
  </si>
  <si>
    <t>3.5</t>
  </si>
  <si>
    <t>Численность населения трудоспособного возраста
(на 1 января года)</t>
  </si>
  <si>
    <t>3.6</t>
  </si>
  <si>
    <t>3.7</t>
  </si>
  <si>
    <t>3.8</t>
  </si>
  <si>
    <t>тыс. чел.</t>
  </si>
  <si>
    <t>число лет</t>
  </si>
  <si>
    <t>число родившихся живыми
на 1000 человек населения</t>
  </si>
  <si>
    <t>Численность населения старше трудоспособного возраста
(на 1 января года)</t>
  </si>
  <si>
    <t>число детей на 1 женщину</t>
  </si>
  <si>
    <t>число умерших на 1000 человек населения</t>
  </si>
  <si>
    <t>на 1000 человек населения</t>
  </si>
  <si>
    <t>в % к предыдущему году</t>
  </si>
  <si>
    <t>% к предыдущему году
в сопоставимых ценах</t>
  </si>
  <si>
    <t>Ожидаемая продолжительность жизни при рождении</t>
  </si>
  <si>
    <t>Производство пищевых продуктов (10)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</si>
  <si>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</si>
  <si>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резиновых и пластмассовых изделий (22)</t>
  </si>
  <si>
    <t>Производство прочей неметаллической минеральной продукции (23)</t>
  </si>
  <si>
    <t>Ремонт и монтаж машин и оборудования (33)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</si>
  <si>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</si>
  <si>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</si>
  <si>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</si>
  <si>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</si>
  <si>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</si>
  <si>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Строительство</t>
  </si>
  <si>
    <t>% г/г</t>
  </si>
  <si>
    <t>5.4</t>
  </si>
  <si>
    <t>Ввод в действие жилых домов</t>
  </si>
  <si>
    <t>Торговля и услуги населению</t>
  </si>
  <si>
    <t>6.1</t>
  </si>
  <si>
    <t>6.2</t>
  </si>
  <si>
    <t>6.3</t>
  </si>
  <si>
    <t>Оборот розничной торговли</t>
  </si>
  <si>
    <t>6.4</t>
  </si>
  <si>
    <t>Индекс физического объема оборота розничной торговли</t>
  </si>
  <si>
    <t>6.5</t>
  </si>
  <si>
    <t>Индекс-дефлятор оборота розничной торговли</t>
  </si>
  <si>
    <t>6.6</t>
  </si>
  <si>
    <t>Объем платных услуг населению</t>
  </si>
  <si>
    <t>Индекс физического объема платных услуг населению</t>
  </si>
  <si>
    <t>Индекс-дефлятор объема платных услуг населению</t>
  </si>
  <si>
    <t>Внешнеэкономическая деятельность</t>
  </si>
  <si>
    <t>7.1</t>
  </si>
  <si>
    <t>Экспорт товаров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</si>
  <si>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</si>
  <si>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</si>
  <si>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</si>
  <si>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</si>
  <si>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</si>
  <si>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</si>
  <si>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</si>
  <si>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</si>
  <si>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</si>
  <si>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</si>
  <si>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</si>
  <si>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</si>
  <si>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</si>
  <si>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9.3</t>
  </si>
  <si>
    <t>Индекс-дефлятор инвестиций в основной капитал</t>
  </si>
  <si>
    <t>9.4</t>
  </si>
  <si>
    <t>%</t>
  </si>
  <si>
    <t>9.5</t>
  </si>
  <si>
    <t>Собственные средства</t>
  </si>
  <si>
    <t>Привлеченные средства, из них:</t>
  </si>
  <si>
    <t>бюджетные средства, 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</si>
  <si>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</si>
  <si>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</si>
  <si>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</si>
  <si>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</si>
  <si>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Консолидированный бюджет субъекта Российской Федерации</t>
  </si>
  <si>
    <t>10.1</t>
  </si>
  <si>
    <t>Доходы консолидированного бюджета субъекта
Российской Федерации</t>
  </si>
  <si>
    <t>10.2</t>
  </si>
  <si>
    <t>Налоговые и неналоговые доходы, всего</t>
  </si>
  <si>
    <t>10.3</t>
  </si>
  <si>
    <t>Налоговые доходы консолидированного бюджета субъекта Российской Федерации всего, в том числе:</t>
  </si>
  <si>
    <t>10.4</t>
  </si>
  <si>
    <t>налог на прибыль организаций</t>
  </si>
  <si>
    <t>10.5</t>
  </si>
  <si>
    <t>налог на доходы физических лиц</t>
  </si>
  <si>
    <t>10.6</t>
  </si>
  <si>
    <t>налог на добычу полезных ископаемых</t>
  </si>
  <si>
    <t>10.7</t>
  </si>
  <si>
    <t>акцизы</t>
  </si>
  <si>
    <t>10.8</t>
  </si>
  <si>
    <t>налог, взимаемый в связи с применением упрощенной системы налогообложения</t>
  </si>
  <si>
    <t>10.9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</si>
  <si>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</si>
  <si>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</si>
  <si>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</si>
  <si>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</si>
  <si>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</si>
  <si>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Неналоговые доходы</t>
  </si>
  <si>
    <t>Безвозмездные поступления всего, в том числе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</si>
  <si>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</si>
  <si>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</si>
  <si>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</si>
  <si>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дотации на выравнивание бюджетной обеспеченности</t>
  </si>
  <si>
    <t>Расходы консолидированного бюджета субъекта
Российской Федерации всего, в том числе по направлениям: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</si>
  <si>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</si>
  <si>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</si>
  <si>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</si>
  <si>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</si>
  <si>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</si>
  <si>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</si>
  <si>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</si>
  <si>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</si>
  <si>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</si>
  <si>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</si>
  <si>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</si>
  <si>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</si>
  <si>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Государственный долг субъекта Российской Федерации</t>
  </si>
  <si>
    <t>Муниципальный долг муниципальных образований, входящих в состав субъекта Российской Федерации</t>
  </si>
  <si>
    <t>Денежные доходы населения</t>
  </si>
  <si>
    <t>11.1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</si>
  <si>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</si>
  <si>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трудоспособного населения</t>
  </si>
  <si>
    <t>пенсионеров</t>
  </si>
  <si>
    <t>детей</t>
  </si>
  <si>
    <t>Труд и занятость</t>
  </si>
  <si>
    <t>12.2</t>
  </si>
  <si>
    <t>12.3</t>
  </si>
  <si>
    <t>Номинальная начисленная среднемесячная заработная плата работников организаций</t>
  </si>
  <si>
    <t>рублей</t>
  </si>
  <si>
    <t>12.4</t>
  </si>
  <si>
    <t>Темп роста номинальной начисленной среднемесячной заработной платы работников организаций</t>
  </si>
  <si>
    <t>12.5</t>
  </si>
  <si>
    <t>12.6</t>
  </si>
  <si>
    <t>12.7</t>
  </si>
  <si>
    <t>12.8</t>
  </si>
  <si>
    <t>12.9</t>
  </si>
  <si>
    <t>Уровень зарегистрированной безработицы (на конец года)</t>
  </si>
  <si>
    <t>Общая численность безработных (по методологии МОТ)</t>
  </si>
  <si>
    <t>Фонд заработной платы работников организаций</t>
  </si>
  <si>
    <t>* Используются фактические статистические данные, которые разрабатываются субъектами официального статистического учета.</t>
  </si>
  <si>
    <t>млн руб.</t>
  </si>
  <si>
    <t>млн рублей</t>
  </si>
  <si>
    <t>млн долл. США</t>
  </si>
  <si>
    <t>млрд руб.</t>
  </si>
  <si>
    <t>руб./мес.</t>
  </si>
  <si>
    <t>Дефицит(-), профицит(+) консолидированного бюджета субъекта Российской Федерации, млн рублей</t>
  </si>
  <si>
    <t>Темп роста фонда заработной платы работников организаций</t>
  </si>
  <si>
    <t>национальная безопасность и правоохранительная деятельность</t>
  </si>
  <si>
    <t>тыс. кв. м общей площади</t>
  </si>
  <si>
    <t>Примечание:</t>
  </si>
  <si>
    <t>базовый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</si>
  <si>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</si>
  <si>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</si>
  <si>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</si>
  <si>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</si>
  <si>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</si>
  <si>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</si>
  <si>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</si>
  <si>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</si>
  <si>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10.3.9</t>
  </si>
  <si>
    <t>10.3.10</t>
  </si>
  <si>
    <t>10.5.1</t>
  </si>
  <si>
    <t>10.5.2</t>
  </si>
  <si>
    <t>10.5.3</t>
  </si>
  <si>
    <t>10.5.4</t>
  </si>
  <si>
    <t>10.6.1</t>
  </si>
  <si>
    <t>10.6.2</t>
  </si>
  <si>
    <t>10.6.3</t>
  </si>
  <si>
    <t>10.6.4</t>
  </si>
  <si>
    <t>10.6.5</t>
  </si>
  <si>
    <t>10.6.6</t>
  </si>
  <si>
    <t>10.6.7</t>
  </si>
  <si>
    <t>10.6.8</t>
  </si>
  <si>
    <t>10.6.9</t>
  </si>
  <si>
    <t>10.6.10</t>
  </si>
  <si>
    <t>10.6.11</t>
  </si>
  <si>
    <t>10.6.12</t>
  </si>
  <si>
    <t>10.6.13</t>
  </si>
  <si>
    <t>тыс. человек</t>
  </si>
  <si>
    <t>Численность трудовых ресурсов – всего, в том числе:</t>
  </si>
  <si>
    <t>Численность занятых в экономике – всего, в том числе по разделам ОКВЭД:</t>
  </si>
  <si>
    <t>11.1.1</t>
  </si>
  <si>
    <t>11.1.2</t>
  </si>
  <si>
    <t>11.1.3</t>
  </si>
  <si>
    <t>9.5.1</t>
  </si>
  <si>
    <t>9.5.1.1</t>
  </si>
  <si>
    <t>9.5.1.2</t>
  </si>
  <si>
    <t>9.5.1.3</t>
  </si>
  <si>
    <t>9.5.4</t>
  </si>
  <si>
    <t>ОДОБРЕНО
постановлением Администрации 
муниципального района
от «___»_______20___№____</t>
  </si>
  <si>
    <t>Долгосрочный прогноз социально-экономического развития Маловишерского муниципального района Новгородской области на период 2025-2032 годов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</si>
</sst>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sz val="6.5"/>
      <name val="Times New Roman"/>
      <family val="1"/>
      <charset val="204"/>
    </font>
    <font>
      <b/>
      <sz val="6.5"/>
      <name val="Times New Roman"/>
      <family val="1"/>
      <charset val="204"/>
    </font>
    <font>
      <i/>
      <sz val="6.5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/>
    </xf>
    <xf numFmtId="0" fontId="1" fillId="0" borderId="0" xfId="0" applyFont="1"/>
    <xf numFmtId="49" fontId="7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2" fillId="0" borderId="0" xfId="0" applyFont="1" applyFill="1"/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indent="2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7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 hidden="1"/>
    </xf>
    <xf numFmtId="0" fontId="4" fillId="0" borderId="0" xfId="0" applyFont="1" applyFill="1" applyProtection="1">
      <protection hidden="1"/>
    </xf>
    <xf numFmtId="0" fontId="6" fillId="0" borderId="0" xfId="0" applyFont="1" applyFill="1" applyProtection="1">
      <protection locked="0" hidden="1"/>
    </xf>
    <xf numFmtId="0" fontId="6" fillId="0" borderId="0" xfId="0" applyFont="1" applyFill="1" applyProtection="1">
      <protection hidden="1"/>
    </xf>
    <xf numFmtId="0" fontId="5" fillId="0" borderId="0" xfId="0" applyFont="1" applyFill="1" applyProtection="1">
      <protection locked="0" hidden="1"/>
    </xf>
    <xf numFmtId="0" fontId="5" fillId="0" borderId="0" xfId="0" applyFont="1" applyFill="1" applyProtection="1">
      <protection hidden="1"/>
    </xf>
    <xf numFmtId="0" fontId="3" fillId="0" borderId="0" xfId="0" applyFont="1" applyFill="1" applyProtection="1">
      <protection locked="0"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locked="0"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locked="0" hidden="1"/>
    </xf>
    <xf numFmtId="0" fontId="1" fillId="0" borderId="0" xfId="0" applyFont="1" applyFill="1" applyProtection="1">
      <protection hidden="1"/>
    </xf>
    <xf numFmtId="0" fontId="4" fillId="0" borderId="0" xfId="0" applyFont="1" applyAlignment="1">
      <alignment horizontal="left" vertical="center"/>
    </xf>
    <xf numFmtId="0" fontId="0" fillId="0" borderId="0" xfId="0"/>
    <xf numFmtId="0" fontId="8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0" fillId="0" borderId="5" xfId="0" applyBorder="1" applyAlignment="1"/>
    <xf numFmtId="0" fontId="0" fillId="0" borderId="6" xfId="0" applyBorder="1" applyAlignment="1"/>
    <xf numFmtId="0" fontId="2" fillId="0" borderId="4" xfId="0" applyFont="1" applyFill="1" applyBorder="1" applyAlignment="1" applyProtection="1">
      <alignment horizontal="center"/>
      <protection locked="0" hidden="1"/>
    </xf>
    <xf numFmtId="0" fontId="0" fillId="0" borderId="6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4"/>
  <sheetViews>
    <sheetView tabSelected="1" zoomScaleSheetLayoutView="130" workbookViewId="0">
      <pane ySplit="1" topLeftCell="A2" activePane="bottomLeft" state="frozen"/>
      <selection pane="bottomLeft" activeCell="M2" sqref="M2"/>
    </sheetView>
  </sheetViews>
  <sheetFormatPr defaultRowHeight="12.75"/>
  <cols>
    <col min="1" max="1" width="5.42578125" style="13" bestFit="1" customWidth="1"/>
    <col min="2" max="2" width="35.140625" style="9" customWidth="1"/>
    <col min="3" max="3" width="18.85546875" style="9" customWidth="1"/>
    <col min="4" max="4" width="7" style="9" bestFit="1" customWidth="1"/>
    <col min="5" max="5" width="5.7109375" style="9" customWidth="1"/>
    <col min="6" max="6" width="6.7109375" style="9" customWidth="1"/>
    <col min="7" max="7" width="9.7109375" style="9" customWidth="1"/>
    <col min="8" max="8" width="7" style="9" bestFit="1" customWidth="1"/>
    <col min="9" max="9" width="9.7109375" style="9" customWidth="1"/>
    <col min="10" max="10" width="7" style="9" bestFit="1" customWidth="1"/>
    <col min="11" max="11" width="9.7109375" style="9" customWidth="1"/>
    <col min="12" max="12" width="7.5703125" style="9" customWidth="1"/>
    <col min="13" max="18" width="9.42578125" style="9" bestFit="1" customWidth="1"/>
    <col min="19" max="19" width="9.140625" style="54"/>
    <col min="20" max="20" width="9.140625" style="55"/>
    <col min="21" max="16384" width="9.140625" style="9"/>
  </cols>
  <sheetData>
    <row r="1" spans="1:22" s="3" customFormat="1" ht="57" customHeight="1">
      <c r="A1" s="11"/>
      <c r="S1" s="44"/>
      <c r="T1" s="65" t="s">
        <v>222</v>
      </c>
      <c r="U1" s="65"/>
      <c r="V1" s="65"/>
    </row>
    <row r="2" spans="1:22" s="4" customFormat="1" ht="24.95" customHeight="1">
      <c r="A2" s="61" t="s">
        <v>223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S2" s="46"/>
      <c r="T2" s="47"/>
    </row>
    <row r="3" spans="1:22" s="6" customFormat="1" ht="6" customHeight="1">
      <c r="A3" s="1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S3" s="48"/>
      <c r="T3" s="49"/>
    </row>
    <row r="4" spans="1:22" s="7" customFormat="1" ht="8.25" customHeight="1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S4" s="50"/>
      <c r="T4" s="51"/>
    </row>
    <row r="5" spans="1:22" s="3" customFormat="1" ht="6" customHeight="1">
      <c r="A5" s="11"/>
      <c r="S5" s="44"/>
      <c r="T5" s="45"/>
    </row>
    <row r="6" spans="1:22" s="2" customFormat="1" ht="21" customHeight="1">
      <c r="A6" s="10"/>
      <c r="B6" s="19"/>
      <c r="C6" s="19"/>
      <c r="D6" s="8" t="s">
        <v>2</v>
      </c>
      <c r="E6" s="8" t="s">
        <v>2</v>
      </c>
      <c r="F6" s="1" t="s">
        <v>3</v>
      </c>
      <c r="G6" s="72" t="s">
        <v>7</v>
      </c>
      <c r="H6" s="73"/>
      <c r="I6" s="73"/>
      <c r="J6" s="73"/>
      <c r="K6" s="73"/>
      <c r="L6" s="73"/>
      <c r="M6" s="66"/>
      <c r="N6" s="66"/>
      <c r="O6" s="66"/>
      <c r="P6" s="66"/>
      <c r="Q6" s="66"/>
      <c r="R6" s="66"/>
      <c r="S6" s="66"/>
      <c r="T6" s="66"/>
      <c r="U6" s="66"/>
      <c r="V6" s="67"/>
    </row>
    <row r="7" spans="1:22" s="2" customFormat="1">
      <c r="A7" s="10"/>
      <c r="B7" s="19" t="s">
        <v>0</v>
      </c>
      <c r="C7" s="19" t="s">
        <v>1</v>
      </c>
      <c r="D7" s="60">
        <v>2022</v>
      </c>
      <c r="E7" s="60">
        <v>2023</v>
      </c>
      <c r="F7" s="60">
        <v>2024</v>
      </c>
      <c r="G7" s="60">
        <v>2025</v>
      </c>
      <c r="H7" s="60"/>
      <c r="I7" s="60">
        <v>2026</v>
      </c>
      <c r="J7" s="60"/>
      <c r="K7" s="60">
        <v>2027</v>
      </c>
      <c r="L7" s="60"/>
      <c r="M7" s="60">
        <v>2028</v>
      </c>
      <c r="N7" s="60"/>
      <c r="O7" s="60">
        <v>2029</v>
      </c>
      <c r="P7" s="60"/>
      <c r="Q7" s="60">
        <v>2030</v>
      </c>
      <c r="R7" s="60"/>
      <c r="S7" s="68">
        <v>2031</v>
      </c>
      <c r="T7" s="69"/>
      <c r="U7" s="70">
        <v>2032</v>
      </c>
      <c r="V7" s="71"/>
    </row>
    <row r="8" spans="1:22" s="2" customFormat="1" ht="12" customHeight="1">
      <c r="A8" s="10"/>
      <c r="B8" s="19"/>
      <c r="C8" s="19"/>
      <c r="D8" s="64"/>
      <c r="E8" s="64"/>
      <c r="F8" s="64"/>
      <c r="G8" s="8" t="s">
        <v>4</v>
      </c>
      <c r="H8" s="14" t="s">
        <v>183</v>
      </c>
      <c r="I8" s="8" t="s">
        <v>4</v>
      </c>
      <c r="J8" s="14" t="s">
        <v>183</v>
      </c>
      <c r="K8" s="8" t="s">
        <v>4</v>
      </c>
      <c r="L8" s="14" t="s">
        <v>183</v>
      </c>
      <c r="M8" s="8" t="s">
        <v>4</v>
      </c>
      <c r="N8" s="14" t="s">
        <v>183</v>
      </c>
      <c r="O8" s="8" t="s">
        <v>4</v>
      </c>
      <c r="P8" s="14" t="s">
        <v>183</v>
      </c>
      <c r="Q8" s="8" t="s">
        <v>4</v>
      </c>
      <c r="R8" s="14" t="s">
        <v>183</v>
      </c>
      <c r="S8" s="43" t="s">
        <v>4</v>
      </c>
      <c r="T8" s="14" t="s">
        <v>183</v>
      </c>
      <c r="U8" s="43" t="s">
        <v>4</v>
      </c>
      <c r="V8" s="14" t="s">
        <v>183</v>
      </c>
    </row>
    <row r="9" spans="1:22" s="2" customFormat="1" ht="12" customHeight="1">
      <c r="A9" s="10"/>
      <c r="B9" s="19"/>
      <c r="C9" s="19"/>
      <c r="D9" s="64"/>
      <c r="E9" s="64"/>
      <c r="F9" s="64"/>
      <c r="G9" s="8" t="s">
        <v>5</v>
      </c>
      <c r="H9" s="14" t="s">
        <v>6</v>
      </c>
      <c r="I9" s="8" t="s">
        <v>5</v>
      </c>
      <c r="J9" s="14" t="s">
        <v>6</v>
      </c>
      <c r="K9" s="8" t="s">
        <v>5</v>
      </c>
      <c r="L9" s="14" t="s">
        <v>6</v>
      </c>
      <c r="M9" s="8" t="s">
        <v>5</v>
      </c>
      <c r="N9" s="14" t="s">
        <v>6</v>
      </c>
      <c r="O9" s="8" t="s">
        <v>5</v>
      </c>
      <c r="P9" s="14" t="s">
        <v>6</v>
      </c>
      <c r="Q9" s="8" t="s">
        <v>5</v>
      </c>
      <c r="R9" s="14" t="s">
        <v>6</v>
      </c>
      <c r="S9" s="43" t="s">
        <v>5</v>
      </c>
      <c r="T9" s="14" t="s">
        <v>6</v>
      </c>
      <c r="U9" s="43" t="s">
        <v>5</v>
      </c>
      <c r="V9" s="14" t="s">
        <v>6</v>
      </c>
    </row>
    <row r="10" spans="1:22" s="2" customFormat="1" ht="10.5">
      <c r="A10" s="15"/>
      <c r="B10" s="16" t="s">
        <v>8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s="30" customFormat="1" ht="10.5">
      <c r="A11" s="25" t="s">
        <v>9</v>
      </c>
      <c r="B11" s="27" t="s">
        <v>10</v>
      </c>
      <c r="C11" s="24" t="s">
        <v>42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</row>
    <row r="12" spans="1:22" s="30" customFormat="1" ht="10.5">
      <c r="A12" s="25" t="s">
        <v>11</v>
      </c>
      <c r="B12" s="27" t="s">
        <v>12</v>
      </c>
      <c r="C12" s="24" t="s">
        <v>42</v>
      </c>
      <c r="D12" s="24">
        <v>13.36</v>
      </c>
      <c r="E12" s="24">
        <v>13.28</v>
      </c>
      <c r="F12" s="24">
        <v>13.11</v>
      </c>
      <c r="G12" s="24">
        <v>12.96</v>
      </c>
      <c r="H12" s="24">
        <v>12.96</v>
      </c>
      <c r="I12" s="24">
        <v>12.83</v>
      </c>
      <c r="J12" s="24">
        <v>12.83</v>
      </c>
      <c r="K12" s="24">
        <v>12.7</v>
      </c>
      <c r="L12" s="24">
        <v>12.7</v>
      </c>
      <c r="M12" s="24">
        <v>12.65</v>
      </c>
      <c r="N12" s="24">
        <v>12.65</v>
      </c>
      <c r="O12" s="24">
        <v>12.6</v>
      </c>
      <c r="P12" s="24">
        <v>12.6</v>
      </c>
      <c r="Q12" s="24">
        <v>12.56</v>
      </c>
      <c r="R12" s="24">
        <v>12.56</v>
      </c>
      <c r="S12" s="24">
        <v>12.56</v>
      </c>
      <c r="T12" s="24">
        <v>12.56</v>
      </c>
      <c r="U12" s="24">
        <v>12.56</v>
      </c>
      <c r="V12" s="24">
        <v>12.56</v>
      </c>
    </row>
    <row r="13" spans="1:22" s="34" customFormat="1" ht="21">
      <c r="A13" s="25" t="s">
        <v>13</v>
      </c>
      <c r="B13" s="28" t="s">
        <v>38</v>
      </c>
      <c r="C13" s="24" t="s">
        <v>42</v>
      </c>
      <c r="D13" s="24">
        <v>7.14</v>
      </c>
      <c r="E13" s="24">
        <v>7.37</v>
      </c>
      <c r="F13" s="24">
        <v>7.28</v>
      </c>
      <c r="G13" s="24">
        <v>7.19</v>
      </c>
      <c r="H13" s="24">
        <v>7.19</v>
      </c>
      <c r="I13" s="24">
        <v>7.1</v>
      </c>
      <c r="J13" s="24">
        <v>7.1</v>
      </c>
      <c r="K13" s="24">
        <v>7.05</v>
      </c>
      <c r="L13" s="24">
        <v>7.05</v>
      </c>
      <c r="M13" s="24">
        <v>7.02</v>
      </c>
      <c r="N13" s="24">
        <v>7.02</v>
      </c>
      <c r="O13" s="24">
        <v>7.01</v>
      </c>
      <c r="P13" s="24">
        <v>7.01</v>
      </c>
      <c r="Q13" s="24">
        <v>7</v>
      </c>
      <c r="R13" s="24">
        <v>7</v>
      </c>
      <c r="S13" s="24">
        <v>7</v>
      </c>
      <c r="T13" s="24">
        <v>7</v>
      </c>
      <c r="U13" s="24">
        <v>7</v>
      </c>
      <c r="V13" s="24">
        <v>7</v>
      </c>
    </row>
    <row r="14" spans="1:22" s="30" customFormat="1" ht="21">
      <c r="A14" s="25" t="s">
        <v>14</v>
      </c>
      <c r="B14" s="28" t="s">
        <v>45</v>
      </c>
      <c r="C14" s="24" t="s">
        <v>42</v>
      </c>
      <c r="D14" s="24">
        <v>4.28</v>
      </c>
      <c r="E14" s="24">
        <v>3.83</v>
      </c>
      <c r="F14" s="24">
        <v>3.78</v>
      </c>
      <c r="G14" s="24">
        <v>3.73</v>
      </c>
      <c r="H14" s="24">
        <v>3.73</v>
      </c>
      <c r="I14" s="24">
        <v>3.7</v>
      </c>
      <c r="J14" s="24">
        <v>3.7</v>
      </c>
      <c r="K14" s="24">
        <v>3.66</v>
      </c>
      <c r="L14" s="24">
        <v>3.66</v>
      </c>
      <c r="M14" s="24">
        <v>3.64</v>
      </c>
      <c r="N14" s="24">
        <v>3.64</v>
      </c>
      <c r="O14" s="24">
        <v>3.63</v>
      </c>
      <c r="P14" s="24">
        <v>3.63</v>
      </c>
      <c r="Q14" s="24">
        <v>3.62</v>
      </c>
      <c r="R14" s="24">
        <v>3.62</v>
      </c>
      <c r="S14" s="24">
        <v>3.62</v>
      </c>
      <c r="T14" s="24">
        <v>3.62</v>
      </c>
      <c r="U14" s="24">
        <v>3.62</v>
      </c>
      <c r="V14" s="24">
        <v>3.62</v>
      </c>
    </row>
    <row r="15" spans="1:22" s="30" customFormat="1" ht="10.5">
      <c r="A15" s="25" t="s">
        <v>15</v>
      </c>
      <c r="B15" s="27" t="s">
        <v>51</v>
      </c>
      <c r="C15" s="24" t="s">
        <v>43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</row>
    <row r="16" spans="1:22" s="30" customFormat="1" ht="21">
      <c r="A16" s="25" t="s">
        <v>16</v>
      </c>
      <c r="B16" s="27" t="s">
        <v>17</v>
      </c>
      <c r="C16" s="32" t="s">
        <v>44</v>
      </c>
      <c r="D16" s="24">
        <v>7.9</v>
      </c>
      <c r="E16" s="24">
        <v>7.4</v>
      </c>
      <c r="F16" s="24">
        <v>7.45</v>
      </c>
      <c r="G16" s="24">
        <v>7.72</v>
      </c>
      <c r="H16" s="24">
        <v>7.72</v>
      </c>
      <c r="I16" s="24">
        <v>7.95</v>
      </c>
      <c r="J16" s="24">
        <v>7.95</v>
      </c>
      <c r="K16" s="24">
        <v>7.87</v>
      </c>
      <c r="L16" s="24">
        <v>7.87</v>
      </c>
      <c r="M16" s="24">
        <v>7.91</v>
      </c>
      <c r="N16" s="24">
        <v>7.91</v>
      </c>
      <c r="O16" s="24">
        <v>7.94</v>
      </c>
      <c r="P16" s="24">
        <v>7.94</v>
      </c>
      <c r="Q16" s="24">
        <v>7.96</v>
      </c>
      <c r="R16" s="24">
        <v>7.96</v>
      </c>
      <c r="S16" s="24">
        <v>7.96</v>
      </c>
      <c r="T16" s="24">
        <v>7.96</v>
      </c>
      <c r="U16" s="24">
        <v>7.96</v>
      </c>
      <c r="V16" s="24">
        <v>7.96</v>
      </c>
    </row>
    <row r="17" spans="1:22" s="30" customFormat="1" ht="10.5">
      <c r="A17" s="25" t="s">
        <v>18</v>
      </c>
      <c r="B17" s="27" t="s">
        <v>19</v>
      </c>
      <c r="C17" s="24" t="s">
        <v>46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</row>
    <row r="18" spans="1:22" s="30" customFormat="1" ht="21">
      <c r="A18" s="25" t="s">
        <v>20</v>
      </c>
      <c r="B18" s="27" t="s">
        <v>21</v>
      </c>
      <c r="C18" s="32" t="s">
        <v>47</v>
      </c>
      <c r="D18" s="24">
        <v>27.1</v>
      </c>
      <c r="E18" s="24">
        <v>21.1</v>
      </c>
      <c r="F18" s="24">
        <v>22.58</v>
      </c>
      <c r="G18" s="24">
        <v>22.38</v>
      </c>
      <c r="H18" s="24">
        <v>22.38</v>
      </c>
      <c r="I18" s="24">
        <v>22.45</v>
      </c>
      <c r="J18" s="24">
        <v>22.45</v>
      </c>
      <c r="K18" s="24">
        <v>22.52</v>
      </c>
      <c r="L18" s="24">
        <v>22.52</v>
      </c>
      <c r="M18" s="24">
        <v>22.77</v>
      </c>
      <c r="N18" s="24">
        <v>22.77</v>
      </c>
      <c r="O18" s="24">
        <v>22.78</v>
      </c>
      <c r="P18" s="24">
        <v>22.78</v>
      </c>
      <c r="Q18" s="24">
        <v>22.77</v>
      </c>
      <c r="R18" s="24">
        <v>22.77</v>
      </c>
      <c r="S18" s="24">
        <v>22.77</v>
      </c>
      <c r="T18" s="24">
        <v>22.77</v>
      </c>
      <c r="U18" s="24">
        <v>22.77</v>
      </c>
      <c r="V18" s="24">
        <v>22.77</v>
      </c>
    </row>
    <row r="19" spans="1:22" s="30" customFormat="1" ht="10.5">
      <c r="A19" s="25" t="s">
        <v>22</v>
      </c>
      <c r="B19" s="27" t="s">
        <v>23</v>
      </c>
      <c r="C19" s="24" t="s">
        <v>48</v>
      </c>
      <c r="D19" s="24">
        <v>-19.2</v>
      </c>
      <c r="E19" s="24">
        <v>-13.6</v>
      </c>
      <c r="F19" s="24">
        <v>-15.33</v>
      </c>
      <c r="G19" s="24">
        <v>-14.66</v>
      </c>
      <c r="H19" s="24">
        <v>-14.66</v>
      </c>
      <c r="I19" s="24">
        <v>-14.5</v>
      </c>
      <c r="J19" s="24">
        <v>-14.5</v>
      </c>
      <c r="K19" s="24">
        <v>-14.65</v>
      </c>
      <c r="L19" s="24">
        <v>-14.65</v>
      </c>
      <c r="M19" s="24">
        <v>-14.86</v>
      </c>
      <c r="N19" s="24">
        <v>-14.86</v>
      </c>
      <c r="O19" s="24">
        <v>-14.84</v>
      </c>
      <c r="P19" s="24">
        <v>-14.84</v>
      </c>
      <c r="Q19" s="24">
        <v>-14.81</v>
      </c>
      <c r="R19" s="24">
        <v>-14.81</v>
      </c>
      <c r="S19" s="24">
        <v>-14.81</v>
      </c>
      <c r="T19" s="24">
        <v>-14.81</v>
      </c>
      <c r="U19" s="24">
        <v>-14.81</v>
      </c>
      <c r="V19" s="24">
        <v>-14.81</v>
      </c>
    </row>
    <row r="20" spans="1:22" s="30" customFormat="1" ht="10.5">
      <c r="A20" s="25"/>
      <c r="B20" s="29" t="s">
        <v>24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1:22" s="30" customFormat="1" ht="10.5">
      <c r="A21" s="25" t="s">
        <v>25</v>
      </c>
      <c r="B21" s="27" t="s">
        <v>24</v>
      </c>
      <c r="C21" s="24" t="s">
        <v>173</v>
      </c>
      <c r="D21" s="21">
        <v>4121.3999999999996</v>
      </c>
      <c r="E21" s="21">
        <v>3533.2</v>
      </c>
      <c r="F21" s="21">
        <v>4769.82</v>
      </c>
      <c r="G21" s="21">
        <v>4674.42</v>
      </c>
      <c r="H21" s="21">
        <v>5723.78</v>
      </c>
      <c r="I21" s="21">
        <v>4674.42</v>
      </c>
      <c r="J21" s="21">
        <v>6868.54</v>
      </c>
      <c r="K21" s="21">
        <v>4674.42</v>
      </c>
      <c r="L21" s="21">
        <v>8242.25</v>
      </c>
      <c r="M21" s="21">
        <f>K21*M22/100</f>
        <v>4674.42</v>
      </c>
      <c r="N21" s="21">
        <f t="shared" ref="N21:Q21" si="0">L21*N22/100</f>
        <v>9066.4750000000004</v>
      </c>
      <c r="O21" s="21">
        <f t="shared" si="0"/>
        <v>4674.42</v>
      </c>
      <c r="P21" s="21">
        <f t="shared" si="0"/>
        <v>9519.7987499999999</v>
      </c>
      <c r="Q21" s="21">
        <f t="shared" si="0"/>
        <v>4674.42</v>
      </c>
      <c r="R21" s="21">
        <f>P21*R22/100</f>
        <v>9995.7886875000004</v>
      </c>
      <c r="S21" s="21">
        <f t="shared" ref="S21" si="1">Q21*S22/100</f>
        <v>4674.42</v>
      </c>
      <c r="T21" s="21">
        <f>R21*T22/100</f>
        <v>10495.578121875</v>
      </c>
      <c r="U21" s="21">
        <f t="shared" ref="U21" si="2">S21*U22/100</f>
        <v>4674.42</v>
      </c>
      <c r="V21" s="21">
        <f>T21*V22/100</f>
        <v>11020.35702796875</v>
      </c>
    </row>
    <row r="22" spans="1:22" s="30" customFormat="1" ht="10.5">
      <c r="A22" s="25" t="s">
        <v>26</v>
      </c>
      <c r="B22" s="27" t="s">
        <v>27</v>
      </c>
      <c r="C22" s="24" t="s">
        <v>49</v>
      </c>
      <c r="D22" s="21">
        <v>62.5</v>
      </c>
      <c r="E22" s="21">
        <v>85.7</v>
      </c>
      <c r="F22" s="21">
        <v>135</v>
      </c>
      <c r="G22" s="21">
        <v>98</v>
      </c>
      <c r="H22" s="21">
        <v>120</v>
      </c>
      <c r="I22" s="21">
        <v>100</v>
      </c>
      <c r="J22" s="21">
        <v>120</v>
      </c>
      <c r="K22" s="21">
        <v>100</v>
      </c>
      <c r="L22" s="21">
        <v>120</v>
      </c>
      <c r="M22" s="24">
        <v>100</v>
      </c>
      <c r="N22" s="24">
        <v>110</v>
      </c>
      <c r="O22" s="24">
        <v>100</v>
      </c>
      <c r="P22" s="24">
        <v>105</v>
      </c>
      <c r="Q22" s="24">
        <v>100</v>
      </c>
      <c r="R22" s="24">
        <v>105</v>
      </c>
      <c r="S22" s="24">
        <v>100</v>
      </c>
      <c r="T22" s="24">
        <v>105</v>
      </c>
      <c r="U22" s="24">
        <v>100</v>
      </c>
      <c r="V22" s="24">
        <v>105</v>
      </c>
    </row>
    <row r="23" spans="1:22" s="30" customFormat="1" ht="10.5">
      <c r="A23" s="25" t="s">
        <v>28</v>
      </c>
      <c r="B23" s="27" t="s">
        <v>29</v>
      </c>
      <c r="C23" s="24" t="s">
        <v>49</v>
      </c>
      <c r="D23" s="21"/>
      <c r="E23" s="21"/>
      <c r="F23" s="21"/>
      <c r="G23" s="21"/>
      <c r="H23" s="21"/>
      <c r="I23" s="21"/>
      <c r="J23" s="21"/>
      <c r="K23" s="21"/>
      <c r="L23" s="21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1:22" s="30" customFormat="1" ht="10.5">
      <c r="A24" s="25"/>
      <c r="B24" s="29" t="s">
        <v>30</v>
      </c>
      <c r="C24" s="24"/>
      <c r="D24" s="42"/>
      <c r="E24" s="42"/>
      <c r="F24" s="42"/>
      <c r="G24" s="42"/>
      <c r="H24" s="42"/>
      <c r="I24" s="42"/>
      <c r="J24" s="42"/>
      <c r="K24" s="42"/>
      <c r="L24" s="42"/>
      <c r="M24" s="24"/>
      <c r="N24" s="24"/>
      <c r="O24" s="24"/>
      <c r="P24" s="24"/>
      <c r="Q24" s="24"/>
      <c r="R24" s="24"/>
      <c r="S24" s="24"/>
      <c r="T24" s="24"/>
      <c r="U24" s="24"/>
      <c r="V24" s="24"/>
    </row>
    <row r="25" spans="1:22" s="30" customFormat="1" ht="21">
      <c r="A25" s="25" t="s">
        <v>31</v>
      </c>
      <c r="B25" s="28" t="s">
        <v>32</v>
      </c>
      <c r="C25" s="24" t="s">
        <v>173</v>
      </c>
      <c r="D25" s="21">
        <v>2345.84</v>
      </c>
      <c r="E25" s="21">
        <v>1518.43</v>
      </c>
      <c r="F25" s="21">
        <v>2653</v>
      </c>
      <c r="G25" s="21">
        <v>2817.49</v>
      </c>
      <c r="H25" s="21">
        <v>2975.08</v>
      </c>
      <c r="I25" s="21">
        <v>2944.27</v>
      </c>
      <c r="J25" s="21">
        <v>3426.39</v>
      </c>
      <c r="K25" s="21">
        <v>3128.35</v>
      </c>
      <c r="L25" s="21">
        <v>4412.54</v>
      </c>
      <c r="M25" s="21">
        <v>3222.2</v>
      </c>
      <c r="N25" s="21">
        <v>5072.22</v>
      </c>
      <c r="O25" s="21">
        <v>3318.87</v>
      </c>
      <c r="P25" s="21">
        <v>5830.52</v>
      </c>
      <c r="Q25" s="21">
        <v>3418.43</v>
      </c>
      <c r="R25" s="21">
        <v>6605.98</v>
      </c>
      <c r="S25" s="21">
        <f>Q25*S26*S27/10000</f>
        <v>3520.9829</v>
      </c>
      <c r="T25" s="21">
        <f t="shared" ref="T25:V25" si="3">R25*T26*T27/10000</f>
        <v>7484.5753399999994</v>
      </c>
      <c r="U25" s="21">
        <f t="shared" si="3"/>
        <v>3626.6123869999997</v>
      </c>
      <c r="V25" s="21">
        <f t="shared" si="3"/>
        <v>8480.0238602199988</v>
      </c>
    </row>
    <row r="26" spans="1:22" s="30" customFormat="1" ht="21">
      <c r="A26" s="25" t="s">
        <v>33</v>
      </c>
      <c r="B26" s="27" t="s">
        <v>34</v>
      </c>
      <c r="C26" s="32" t="s">
        <v>50</v>
      </c>
      <c r="D26" s="21">
        <v>47.9</v>
      </c>
      <c r="E26" s="21">
        <v>64.7</v>
      </c>
      <c r="F26" s="21">
        <v>160</v>
      </c>
      <c r="G26" s="21">
        <v>100</v>
      </c>
      <c r="H26" s="21">
        <v>105</v>
      </c>
      <c r="I26" s="21">
        <v>100</v>
      </c>
      <c r="J26" s="21">
        <v>110</v>
      </c>
      <c r="K26" s="21">
        <v>101</v>
      </c>
      <c r="L26" s="21">
        <v>123</v>
      </c>
      <c r="M26" s="23">
        <v>100</v>
      </c>
      <c r="N26" s="23">
        <v>110</v>
      </c>
      <c r="O26" s="23">
        <v>100</v>
      </c>
      <c r="P26" s="23">
        <v>110</v>
      </c>
      <c r="Q26" s="23">
        <v>100</v>
      </c>
      <c r="R26" s="23">
        <v>110</v>
      </c>
      <c r="S26" s="23">
        <v>100</v>
      </c>
      <c r="T26" s="23">
        <v>110</v>
      </c>
      <c r="U26" s="23">
        <v>100</v>
      </c>
      <c r="V26" s="23">
        <v>110</v>
      </c>
    </row>
    <row r="27" spans="1:22" s="30" customFormat="1" ht="10.5">
      <c r="A27" s="25" t="s">
        <v>35</v>
      </c>
      <c r="B27" s="27"/>
      <c r="C27" s="32"/>
      <c r="D27" s="23"/>
      <c r="E27" s="23"/>
      <c r="F27" s="23">
        <v>109.2</v>
      </c>
      <c r="G27" s="23">
        <v>106.2</v>
      </c>
      <c r="H27" s="23">
        <v>106.8</v>
      </c>
      <c r="I27" s="23">
        <v>104.5</v>
      </c>
      <c r="J27" s="23">
        <v>104.7</v>
      </c>
      <c r="K27" s="23">
        <v>105.2</v>
      </c>
      <c r="L27" s="23">
        <v>104.7</v>
      </c>
      <c r="M27" s="23">
        <v>103</v>
      </c>
      <c r="N27" s="23">
        <v>104.5</v>
      </c>
      <c r="O27" s="23">
        <v>103</v>
      </c>
      <c r="P27" s="23">
        <v>104.5</v>
      </c>
      <c r="Q27" s="23">
        <v>103</v>
      </c>
      <c r="R27" s="23">
        <v>103</v>
      </c>
      <c r="S27" s="23">
        <v>103</v>
      </c>
      <c r="T27" s="23">
        <v>103</v>
      </c>
      <c r="U27" s="23">
        <v>103</v>
      </c>
      <c r="V27" s="23">
        <v>103</v>
      </c>
    </row>
    <row r="28" spans="1:22" s="30" customFormat="1" ht="21">
      <c r="A28" s="25" t="s">
        <v>36</v>
      </c>
      <c r="B28" s="27" t="s">
        <v>52</v>
      </c>
      <c r="C28" s="32" t="s">
        <v>50</v>
      </c>
      <c r="D28" s="24">
        <v>109</v>
      </c>
      <c r="E28" s="24">
        <v>105</v>
      </c>
      <c r="F28" s="24">
        <v>105</v>
      </c>
      <c r="G28" s="24">
        <v>103</v>
      </c>
      <c r="H28" s="24">
        <v>105</v>
      </c>
      <c r="I28" s="24">
        <v>102</v>
      </c>
      <c r="J28" s="24">
        <v>105</v>
      </c>
      <c r="K28" s="24">
        <v>102</v>
      </c>
      <c r="L28" s="24">
        <v>105</v>
      </c>
      <c r="M28" s="24">
        <v>100</v>
      </c>
      <c r="N28" s="24">
        <v>110</v>
      </c>
      <c r="O28" s="24">
        <v>100</v>
      </c>
      <c r="P28" s="24">
        <v>110</v>
      </c>
      <c r="Q28" s="24">
        <v>100</v>
      </c>
      <c r="R28" s="24">
        <v>110</v>
      </c>
      <c r="S28" s="24">
        <v>100</v>
      </c>
      <c r="T28" s="24">
        <v>110</v>
      </c>
      <c r="U28" s="24">
        <v>100</v>
      </c>
      <c r="V28" s="24">
        <v>110</v>
      </c>
    </row>
    <row r="29" spans="1:22" s="30" customFormat="1" ht="31.5">
      <c r="A29" s="25" t="s">
        <v>37</v>
      </c>
      <c r="B29" s="28" t="s">
        <v>53</v>
      </c>
      <c r="C29" s="32" t="s">
        <v>50</v>
      </c>
      <c r="D29" s="24">
        <v>61.7</v>
      </c>
      <c r="E29" s="24">
        <v>118.5</v>
      </c>
      <c r="F29" s="24">
        <v>160</v>
      </c>
      <c r="G29" s="24">
        <v>100</v>
      </c>
      <c r="H29" s="24">
        <v>110</v>
      </c>
      <c r="I29" s="24">
        <v>100</v>
      </c>
      <c r="J29" s="24">
        <v>115</v>
      </c>
      <c r="K29" s="24">
        <v>100</v>
      </c>
      <c r="L29" s="24">
        <v>120</v>
      </c>
      <c r="M29" s="24">
        <v>100</v>
      </c>
      <c r="N29" s="24">
        <v>110</v>
      </c>
      <c r="O29" s="24">
        <v>100</v>
      </c>
      <c r="P29" s="24">
        <v>110</v>
      </c>
      <c r="Q29" s="24">
        <v>100</v>
      </c>
      <c r="R29" s="24">
        <v>110</v>
      </c>
      <c r="S29" s="24">
        <v>100</v>
      </c>
      <c r="T29" s="24">
        <v>110</v>
      </c>
      <c r="U29" s="24">
        <v>100</v>
      </c>
      <c r="V29" s="24">
        <v>110</v>
      </c>
    </row>
    <row r="30" spans="1:22" s="30" customFormat="1" ht="21">
      <c r="A30" s="25" t="s">
        <v>39</v>
      </c>
      <c r="B30" s="27" t="s">
        <v>54</v>
      </c>
      <c r="C30" s="32" t="s">
        <v>50</v>
      </c>
      <c r="D30" s="24">
        <v>100</v>
      </c>
      <c r="E30" s="24">
        <v>100</v>
      </c>
      <c r="F30" s="24">
        <v>100</v>
      </c>
      <c r="G30" s="24">
        <v>100</v>
      </c>
      <c r="H30" s="24">
        <v>101</v>
      </c>
      <c r="I30" s="24">
        <v>100</v>
      </c>
      <c r="J30" s="24">
        <v>101</v>
      </c>
      <c r="K30" s="24">
        <v>100</v>
      </c>
      <c r="L30" s="24">
        <v>101</v>
      </c>
      <c r="M30" s="24">
        <v>100</v>
      </c>
      <c r="N30" s="24">
        <v>110</v>
      </c>
      <c r="O30" s="24">
        <v>100</v>
      </c>
      <c r="P30" s="24">
        <v>110</v>
      </c>
      <c r="Q30" s="24">
        <v>100</v>
      </c>
      <c r="R30" s="24">
        <v>110</v>
      </c>
      <c r="S30" s="24">
        <v>100</v>
      </c>
      <c r="T30" s="24">
        <v>110</v>
      </c>
      <c r="U30" s="24">
        <v>100</v>
      </c>
      <c r="V30" s="24">
        <v>110</v>
      </c>
    </row>
    <row r="31" spans="1:22" s="30" customFormat="1" ht="21">
      <c r="A31" s="25" t="s">
        <v>40</v>
      </c>
      <c r="B31" s="28" t="s">
        <v>55</v>
      </c>
      <c r="C31" s="32" t="s">
        <v>50</v>
      </c>
      <c r="D31" s="24">
        <v>107</v>
      </c>
      <c r="E31" s="24">
        <v>111</v>
      </c>
      <c r="F31" s="24">
        <v>115</v>
      </c>
      <c r="G31" s="24">
        <v>100</v>
      </c>
      <c r="H31" s="24">
        <v>110</v>
      </c>
      <c r="I31" s="24">
        <v>100</v>
      </c>
      <c r="J31" s="24">
        <v>110</v>
      </c>
      <c r="K31" s="24">
        <v>100</v>
      </c>
      <c r="L31" s="24">
        <v>115</v>
      </c>
      <c r="M31" s="24">
        <v>100</v>
      </c>
      <c r="N31" s="24">
        <v>110</v>
      </c>
      <c r="O31" s="24">
        <v>100</v>
      </c>
      <c r="P31" s="24">
        <v>110</v>
      </c>
      <c r="Q31" s="24">
        <v>100</v>
      </c>
      <c r="R31" s="24">
        <v>110</v>
      </c>
      <c r="S31" s="24">
        <v>100</v>
      </c>
      <c r="T31" s="24">
        <v>110</v>
      </c>
      <c r="U31" s="24">
        <v>100</v>
      </c>
      <c r="V31" s="24">
        <v>110</v>
      </c>
    </row>
    <row r="32" spans="1:22" s="30" customFormat="1" ht="21">
      <c r="A32" s="25" t="s">
        <v>41</v>
      </c>
      <c r="B32" s="27" t="s">
        <v>56</v>
      </c>
      <c r="C32" s="32" t="s">
        <v>50</v>
      </c>
      <c r="D32" s="24">
        <v>92</v>
      </c>
      <c r="E32" s="24">
        <v>111</v>
      </c>
      <c r="F32" s="24">
        <v>110</v>
      </c>
      <c r="G32" s="24">
        <v>100</v>
      </c>
      <c r="H32" s="24">
        <v>110</v>
      </c>
      <c r="I32" s="24">
        <v>100</v>
      </c>
      <c r="J32" s="24">
        <v>115</v>
      </c>
      <c r="K32" s="24">
        <v>100</v>
      </c>
      <c r="L32" s="24">
        <v>110</v>
      </c>
      <c r="M32" s="24">
        <v>100</v>
      </c>
      <c r="N32" s="24">
        <v>110</v>
      </c>
      <c r="O32" s="24">
        <v>100</v>
      </c>
      <c r="P32" s="24">
        <v>110</v>
      </c>
      <c r="Q32" s="24">
        <v>100</v>
      </c>
      <c r="R32" s="24">
        <v>110</v>
      </c>
      <c r="S32" s="24">
        <v>100</v>
      </c>
      <c r="T32" s="24">
        <v>110</v>
      </c>
      <c r="U32" s="24">
        <v>100</v>
      </c>
      <c r="V32" s="24">
        <v>110</v>
      </c>
    </row>
    <row r="33" spans="1:22" s="30" customFormat="1" ht="10.5">
      <c r="A33" s="25"/>
      <c r="B33" s="29" t="s">
        <v>57</v>
      </c>
      <c r="C33" s="32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</row>
    <row r="34" spans="1:22" s="30" customFormat="1" ht="10.5">
      <c r="A34" s="25" t="s">
        <v>58</v>
      </c>
      <c r="B34" s="27" t="s">
        <v>59</v>
      </c>
      <c r="C34" s="24" t="s">
        <v>173</v>
      </c>
      <c r="D34" s="21">
        <v>190.4</v>
      </c>
      <c r="E34" s="21">
        <v>198.5</v>
      </c>
      <c r="F34" s="21">
        <v>221.9</v>
      </c>
      <c r="G34" s="21">
        <v>230.2</v>
      </c>
      <c r="H34" s="21">
        <v>233.8</v>
      </c>
      <c r="I34" s="21">
        <v>235.5</v>
      </c>
      <c r="J34" s="21">
        <v>244.1</v>
      </c>
      <c r="K34" s="21">
        <v>239.8</v>
      </c>
      <c r="L34" s="21">
        <v>254.7</v>
      </c>
      <c r="M34" s="21">
        <v>235.00400000000002</v>
      </c>
      <c r="N34" s="21">
        <v>255.97349999999997</v>
      </c>
      <c r="O34" s="21">
        <v>230.30392000000003</v>
      </c>
      <c r="P34" s="21">
        <v>257.25336749999997</v>
      </c>
      <c r="Q34" s="21">
        <v>225.69784160000003</v>
      </c>
      <c r="R34" s="21">
        <v>258.53963433749993</v>
      </c>
      <c r="S34" s="21">
        <f>Q34*S35/100</f>
        <v>221.18388476800001</v>
      </c>
      <c r="T34" s="21">
        <f t="shared" ref="T34:V34" si="4">R34*T35/100</f>
        <v>259.83233250918744</v>
      </c>
      <c r="U34" s="21">
        <f t="shared" si="4"/>
        <v>216.76020707264001</v>
      </c>
      <c r="V34" s="21">
        <f t="shared" si="4"/>
        <v>261.13149417173338</v>
      </c>
    </row>
    <row r="35" spans="1:22" s="30" customFormat="1" ht="21">
      <c r="A35" s="25" t="s">
        <v>60</v>
      </c>
      <c r="B35" s="27" t="s">
        <v>61</v>
      </c>
      <c r="C35" s="32" t="s">
        <v>50</v>
      </c>
      <c r="D35" s="21">
        <v>105.7</v>
      </c>
      <c r="E35" s="21">
        <v>106.7</v>
      </c>
      <c r="F35" s="21">
        <v>102.5</v>
      </c>
      <c r="G35" s="21">
        <v>98</v>
      </c>
      <c r="H35" s="21">
        <v>100.5</v>
      </c>
      <c r="I35" s="21">
        <v>98</v>
      </c>
      <c r="J35" s="21">
        <v>100.5</v>
      </c>
      <c r="K35" s="21">
        <v>98</v>
      </c>
      <c r="L35" s="21">
        <v>100.5</v>
      </c>
      <c r="M35" s="21">
        <v>98</v>
      </c>
      <c r="N35" s="21">
        <v>100.5</v>
      </c>
      <c r="O35" s="21">
        <v>98</v>
      </c>
      <c r="P35" s="21">
        <v>100.5</v>
      </c>
      <c r="Q35" s="21">
        <v>98</v>
      </c>
      <c r="R35" s="21">
        <v>100.5</v>
      </c>
      <c r="S35" s="21">
        <v>98</v>
      </c>
      <c r="T35" s="21">
        <v>100.5</v>
      </c>
      <c r="U35" s="21">
        <v>98</v>
      </c>
      <c r="V35" s="21">
        <v>100.5</v>
      </c>
    </row>
    <row r="36" spans="1:22" s="30" customFormat="1" ht="10.5">
      <c r="A36" s="25"/>
      <c r="B36" s="29" t="s">
        <v>62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</row>
    <row r="37" spans="1:22" s="30" customFormat="1" ht="10.5">
      <c r="A37" s="25" t="s">
        <v>64</v>
      </c>
      <c r="B37" s="27" t="s">
        <v>65</v>
      </c>
      <c r="C37" s="24" t="s">
        <v>181</v>
      </c>
      <c r="D37" s="24">
        <v>6.68</v>
      </c>
      <c r="E37" s="24">
        <v>6</v>
      </c>
      <c r="F37" s="24">
        <v>6.3</v>
      </c>
      <c r="G37" s="24">
        <v>5</v>
      </c>
      <c r="H37" s="24">
        <v>6.4</v>
      </c>
      <c r="I37" s="24">
        <v>5</v>
      </c>
      <c r="J37" s="24">
        <v>6.5</v>
      </c>
      <c r="K37" s="24">
        <v>5</v>
      </c>
      <c r="L37" s="24">
        <v>6.6</v>
      </c>
      <c r="M37" s="24">
        <v>5</v>
      </c>
      <c r="N37" s="24">
        <v>6.5</v>
      </c>
      <c r="O37" s="24">
        <v>5</v>
      </c>
      <c r="P37" s="24">
        <v>6.5</v>
      </c>
      <c r="Q37" s="24">
        <v>5</v>
      </c>
      <c r="R37" s="24">
        <v>6.5</v>
      </c>
      <c r="S37" s="24">
        <v>5</v>
      </c>
      <c r="T37" s="24">
        <v>6.5</v>
      </c>
      <c r="U37" s="24">
        <v>5</v>
      </c>
      <c r="V37" s="24">
        <v>6.5</v>
      </c>
    </row>
    <row r="38" spans="1:22" s="30" customFormat="1" ht="10.5">
      <c r="A38" s="25"/>
      <c r="B38" s="29" t="s">
        <v>66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</row>
    <row r="39" spans="1:22" s="30" customFormat="1" ht="10.5">
      <c r="A39" s="25" t="s">
        <v>67</v>
      </c>
      <c r="B39" s="27" t="s">
        <v>70</v>
      </c>
      <c r="C39" s="24" t="s">
        <v>174</v>
      </c>
      <c r="D39" s="21">
        <v>2307.11</v>
      </c>
      <c r="E39" s="21">
        <v>2951.7</v>
      </c>
      <c r="F39" s="21">
        <v>3506.6</v>
      </c>
      <c r="G39" s="21">
        <v>3507.8</v>
      </c>
      <c r="H39" s="21">
        <v>3736.5</v>
      </c>
      <c r="I39" s="21">
        <v>3472.4</v>
      </c>
      <c r="J39" s="21">
        <v>3951.5</v>
      </c>
      <c r="K39" s="21">
        <v>3476.9</v>
      </c>
      <c r="L39" s="21">
        <v>4113.5</v>
      </c>
      <c r="M39" s="21">
        <f>K39*M40*M41/100</f>
        <v>3553.8785659999999</v>
      </c>
      <c r="N39" s="21">
        <f>L39*N40*N41/100</f>
        <v>4329.1296700000003</v>
      </c>
      <c r="O39" s="21">
        <f t="shared" ref="O39:Q39" si="5">M39*O40*O41/100</f>
        <v>3629.0786364565602</v>
      </c>
      <c r="P39" s="21">
        <f t="shared" si="5"/>
        <v>4551.6902263346992</v>
      </c>
      <c r="Q39" s="21">
        <f t="shared" si="5"/>
        <v>3702.3134433402533</v>
      </c>
      <c r="R39" s="21">
        <f>P39*R40*R41/100</f>
        <v>4794.8870351277619</v>
      </c>
      <c r="S39" s="21">
        <f t="shared" ref="S39" si="6">Q39*S40*S41/100</f>
        <v>3777.0261286268596</v>
      </c>
      <c r="T39" s="21">
        <f>R39*T40*T41/100</f>
        <v>5051.077849414638</v>
      </c>
      <c r="U39" s="21">
        <f t="shared" ref="U39" si="7">S39*U40*U41/100</f>
        <v>3853.2465159025496</v>
      </c>
      <c r="V39" s="21">
        <f>T39*V40*V41/100</f>
        <v>5320.956938908861</v>
      </c>
    </row>
    <row r="40" spans="1:22" s="30" customFormat="1" ht="21">
      <c r="A40" s="25" t="s">
        <v>68</v>
      </c>
      <c r="B40" s="27" t="s">
        <v>72</v>
      </c>
      <c r="C40" s="32" t="s">
        <v>50</v>
      </c>
      <c r="D40" s="21">
        <v>113.3</v>
      </c>
      <c r="E40" s="21">
        <v>122.9</v>
      </c>
      <c r="F40" s="21">
        <v>110</v>
      </c>
      <c r="G40" s="21">
        <v>95</v>
      </c>
      <c r="H40" s="21">
        <v>101</v>
      </c>
      <c r="I40" s="21">
        <v>95</v>
      </c>
      <c r="J40" s="21">
        <v>101.2</v>
      </c>
      <c r="K40" s="21">
        <v>95</v>
      </c>
      <c r="L40" s="21">
        <v>100</v>
      </c>
      <c r="M40" s="21">
        <v>98</v>
      </c>
      <c r="N40" s="21">
        <v>101</v>
      </c>
      <c r="O40" s="21">
        <v>98</v>
      </c>
      <c r="P40" s="21">
        <v>101</v>
      </c>
      <c r="Q40" s="21">
        <v>98</v>
      </c>
      <c r="R40" s="21">
        <v>101</v>
      </c>
      <c r="S40" s="21">
        <v>98</v>
      </c>
      <c r="T40" s="21">
        <v>101</v>
      </c>
      <c r="U40" s="21">
        <v>98</v>
      </c>
      <c r="V40" s="21">
        <v>101</v>
      </c>
    </row>
    <row r="41" spans="1:22" s="30" customFormat="1" ht="10.5">
      <c r="A41" s="25" t="s">
        <v>69</v>
      </c>
      <c r="B41" s="27" t="s">
        <v>74</v>
      </c>
      <c r="C41" s="24" t="s">
        <v>63</v>
      </c>
      <c r="D41" s="21"/>
      <c r="E41" s="21"/>
      <c r="F41" s="21">
        <v>1.0780000000000001</v>
      </c>
      <c r="G41" s="21">
        <v>1.0469999999999999</v>
      </c>
      <c r="H41" s="21">
        <v>1.0429999999999999</v>
      </c>
      <c r="I41" s="21">
        <v>1.042</v>
      </c>
      <c r="J41" s="21">
        <v>1.042</v>
      </c>
      <c r="K41" s="21">
        <v>1.0409999999999999</v>
      </c>
      <c r="L41" s="21">
        <v>1.0409999999999999</v>
      </c>
      <c r="M41" s="21">
        <v>1.0429999999999999</v>
      </c>
      <c r="N41" s="21">
        <v>1.042</v>
      </c>
      <c r="O41" s="21">
        <v>1.042</v>
      </c>
      <c r="P41" s="21">
        <v>1.0409999999999999</v>
      </c>
      <c r="Q41" s="21">
        <v>1.0409999999999999</v>
      </c>
      <c r="R41" s="21">
        <v>1.0429999999999999</v>
      </c>
      <c r="S41" s="21">
        <v>1.0409999999999999</v>
      </c>
      <c r="T41" s="21">
        <v>1.0429999999999999</v>
      </c>
      <c r="U41" s="21">
        <v>1.0409999999999999</v>
      </c>
      <c r="V41" s="21">
        <v>1.0429999999999999</v>
      </c>
    </row>
    <row r="42" spans="1:22" s="30" customFormat="1" ht="10.5">
      <c r="A42" s="25" t="s">
        <v>71</v>
      </c>
      <c r="B42" s="27" t="s">
        <v>76</v>
      </c>
      <c r="C42" s="32" t="s">
        <v>174</v>
      </c>
      <c r="D42" s="21">
        <v>73.33</v>
      </c>
      <c r="E42" s="21">
        <v>79.5</v>
      </c>
      <c r="F42" s="21">
        <v>86.5</v>
      </c>
      <c r="G42" s="21">
        <v>90.2</v>
      </c>
      <c r="H42" s="21">
        <v>93.4</v>
      </c>
      <c r="I42" s="21">
        <v>91</v>
      </c>
      <c r="J42" s="21">
        <v>97.6</v>
      </c>
      <c r="K42" s="21">
        <v>92.7</v>
      </c>
      <c r="L42" s="21">
        <v>101.7</v>
      </c>
      <c r="M42" s="21">
        <f>K42*M43*M44/100</f>
        <v>93.785516999999984</v>
      </c>
      <c r="N42" s="21">
        <f t="shared" ref="N42:Q42" si="8">L42*N43*N44/100</f>
        <v>105.97140000000002</v>
      </c>
      <c r="O42" s="21">
        <f t="shared" si="8"/>
        <v>94.792773452580008</v>
      </c>
      <c r="P42" s="21">
        <f t="shared" si="8"/>
        <v>110.3162274</v>
      </c>
      <c r="Q42" s="21">
        <f t="shared" si="8"/>
        <v>95.718898849211698</v>
      </c>
      <c r="R42" s="21">
        <f>P42*R43*R44/100</f>
        <v>115.05982517820001</v>
      </c>
      <c r="S42" s="21">
        <f t="shared" ref="S42" si="9">Q42*S43*S44/100</f>
        <v>96.654072490968503</v>
      </c>
      <c r="T42" s="21">
        <f>R42*T43*T44/100</f>
        <v>120.00739766086261</v>
      </c>
      <c r="U42" s="21">
        <f t="shared" ref="U42" si="10">S42*U43*U44/100</f>
        <v>97.598382779205252</v>
      </c>
      <c r="V42" s="21">
        <f>T42*V43*V44/100</f>
        <v>125.16771576027969</v>
      </c>
    </row>
    <row r="43" spans="1:22" s="30" customFormat="1" ht="21">
      <c r="A43" s="25" t="s">
        <v>73</v>
      </c>
      <c r="B43" s="27" t="s">
        <v>77</v>
      </c>
      <c r="C43" s="32" t="s">
        <v>50</v>
      </c>
      <c r="D43" s="21">
        <v>95.05</v>
      </c>
      <c r="E43" s="21">
        <v>101.3</v>
      </c>
      <c r="F43" s="21">
        <v>100.5</v>
      </c>
      <c r="G43" s="21">
        <v>97</v>
      </c>
      <c r="H43" s="21">
        <v>100</v>
      </c>
      <c r="I43" s="21">
        <v>97</v>
      </c>
      <c r="J43" s="21">
        <v>100</v>
      </c>
      <c r="K43" s="21">
        <v>97</v>
      </c>
      <c r="L43" s="21">
        <v>100</v>
      </c>
      <c r="M43" s="21">
        <v>97</v>
      </c>
      <c r="N43" s="21">
        <v>100</v>
      </c>
      <c r="O43" s="21">
        <v>97</v>
      </c>
      <c r="P43" s="21">
        <v>100</v>
      </c>
      <c r="Q43" s="21">
        <v>97</v>
      </c>
      <c r="R43" s="21">
        <v>100</v>
      </c>
      <c r="S43" s="21">
        <v>97</v>
      </c>
      <c r="T43" s="21">
        <v>100</v>
      </c>
      <c r="U43" s="21">
        <v>97</v>
      </c>
      <c r="V43" s="21">
        <v>100</v>
      </c>
    </row>
    <row r="44" spans="1:22" s="30" customFormat="1" ht="10.5">
      <c r="A44" s="25" t="s">
        <v>75</v>
      </c>
      <c r="B44" s="27" t="s">
        <v>78</v>
      </c>
      <c r="C44" s="32" t="s">
        <v>63</v>
      </c>
      <c r="D44" s="21"/>
      <c r="E44" s="21"/>
      <c r="F44" s="21">
        <v>1.07</v>
      </c>
      <c r="G44" s="21">
        <v>1.0669999999999999</v>
      </c>
      <c r="H44" s="21">
        <v>1.0629999999999999</v>
      </c>
      <c r="I44" s="21">
        <v>1.0449999999999999</v>
      </c>
      <c r="J44" s="21">
        <v>1.0449999999999999</v>
      </c>
      <c r="K44" s="21">
        <v>1.042</v>
      </c>
      <c r="L44" s="21">
        <v>1.042</v>
      </c>
      <c r="M44" s="21">
        <v>1.0429999999999999</v>
      </c>
      <c r="N44" s="21">
        <v>1.042</v>
      </c>
      <c r="O44" s="21">
        <v>1.042</v>
      </c>
      <c r="P44" s="21">
        <v>1.0409999999999999</v>
      </c>
      <c r="Q44" s="21">
        <v>1.0409999999999999</v>
      </c>
      <c r="R44" s="21">
        <v>1.0429999999999999</v>
      </c>
      <c r="S44" s="21">
        <v>1.0409999999999999</v>
      </c>
      <c r="T44" s="21">
        <v>1.0429999999999999</v>
      </c>
      <c r="U44" s="21">
        <v>1.0409999999999999</v>
      </c>
      <c r="V44" s="21">
        <v>1.0429999999999999</v>
      </c>
    </row>
    <row r="45" spans="1:22" s="30" customFormat="1" ht="10.5">
      <c r="A45" s="25"/>
      <c r="B45" s="29" t="s">
        <v>79</v>
      </c>
      <c r="C45" s="24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s="30" customFormat="1" ht="10.5">
      <c r="A46" s="25" t="s">
        <v>80</v>
      </c>
      <c r="B46" s="27" t="s">
        <v>81</v>
      </c>
      <c r="C46" s="32" t="s">
        <v>175</v>
      </c>
      <c r="D46" s="21">
        <v>23.68</v>
      </c>
      <c r="E46" s="21">
        <v>12.95</v>
      </c>
      <c r="F46" s="21">
        <v>15.9</v>
      </c>
      <c r="G46" s="21">
        <v>16</v>
      </c>
      <c r="H46" s="21">
        <v>16</v>
      </c>
      <c r="I46" s="21">
        <v>16</v>
      </c>
      <c r="J46" s="21">
        <v>16</v>
      </c>
      <c r="K46" s="21">
        <v>16</v>
      </c>
      <c r="L46" s="21">
        <v>16</v>
      </c>
      <c r="M46" s="21">
        <v>16</v>
      </c>
      <c r="N46" s="21">
        <v>16</v>
      </c>
      <c r="O46" s="21">
        <v>16</v>
      </c>
      <c r="P46" s="21">
        <v>16</v>
      </c>
      <c r="Q46" s="21">
        <v>16</v>
      </c>
      <c r="R46" s="21">
        <v>16</v>
      </c>
      <c r="S46" s="21">
        <v>16</v>
      </c>
      <c r="T46" s="21">
        <v>16</v>
      </c>
      <c r="U46" s="21">
        <v>16</v>
      </c>
      <c r="V46" s="21">
        <v>16</v>
      </c>
    </row>
    <row r="47" spans="1:22" s="30" customFormat="1" ht="21">
      <c r="A47" s="25"/>
      <c r="B47" s="35" t="s">
        <v>82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</row>
    <row r="48" spans="1:22" s="30" customFormat="1" ht="21">
      <c r="A48" s="25" t="s">
        <v>83</v>
      </c>
      <c r="B48" s="28" t="s">
        <v>84</v>
      </c>
      <c r="C48" s="24" t="s">
        <v>85</v>
      </c>
      <c r="D48" s="21">
        <v>121</v>
      </c>
      <c r="E48" s="21">
        <v>122</v>
      </c>
      <c r="F48" s="21">
        <v>123</v>
      </c>
      <c r="G48" s="21">
        <v>124</v>
      </c>
      <c r="H48" s="21">
        <v>124</v>
      </c>
      <c r="I48" s="21">
        <v>125</v>
      </c>
      <c r="J48" s="21">
        <v>125</v>
      </c>
      <c r="K48" s="21">
        <v>126</v>
      </c>
      <c r="L48" s="21">
        <v>126</v>
      </c>
      <c r="M48" s="21">
        <v>126</v>
      </c>
      <c r="N48" s="21">
        <v>126</v>
      </c>
      <c r="O48" s="21">
        <v>126</v>
      </c>
      <c r="P48" s="21">
        <v>126</v>
      </c>
      <c r="Q48" s="21">
        <v>126</v>
      </c>
      <c r="R48" s="21">
        <v>126</v>
      </c>
      <c r="S48" s="21">
        <v>126</v>
      </c>
      <c r="T48" s="21">
        <v>126</v>
      </c>
      <c r="U48" s="21">
        <v>126</v>
      </c>
      <c r="V48" s="21">
        <v>126</v>
      </c>
    </row>
    <row r="49" spans="1:22" s="30" customFormat="1" ht="30.95" customHeight="1">
      <c r="A49" s="25" t="s">
        <v>86</v>
      </c>
      <c r="B49" s="28" t="s">
        <v>87</v>
      </c>
      <c r="C49" s="24" t="s">
        <v>42</v>
      </c>
      <c r="D49" s="21">
        <v>0.77</v>
      </c>
      <c r="E49" s="21">
        <v>0.78</v>
      </c>
      <c r="F49" s="21">
        <v>0.78</v>
      </c>
      <c r="G49" s="21">
        <v>0.78</v>
      </c>
      <c r="H49" s="21">
        <v>0.78</v>
      </c>
      <c r="I49" s="21">
        <v>0.79</v>
      </c>
      <c r="J49" s="21">
        <v>0.79</v>
      </c>
      <c r="K49" s="21">
        <v>0.79</v>
      </c>
      <c r="L49" s="21">
        <v>0.79</v>
      </c>
      <c r="M49" s="21">
        <v>0.79</v>
      </c>
      <c r="N49" s="21">
        <v>0.79</v>
      </c>
      <c r="O49" s="21">
        <v>0.79</v>
      </c>
      <c r="P49" s="21">
        <v>0.79</v>
      </c>
      <c r="Q49" s="21">
        <v>0.79</v>
      </c>
      <c r="R49" s="21">
        <v>0.79</v>
      </c>
      <c r="S49" s="21">
        <v>0.79</v>
      </c>
      <c r="T49" s="21">
        <v>0.79</v>
      </c>
      <c r="U49" s="21">
        <v>0.79</v>
      </c>
      <c r="V49" s="21">
        <v>0.79</v>
      </c>
    </row>
    <row r="50" spans="1:22" s="30" customFormat="1" ht="10.5" customHeight="1">
      <c r="A50" s="25" t="s">
        <v>88</v>
      </c>
      <c r="B50" s="28" t="s">
        <v>89</v>
      </c>
      <c r="C50" s="24" t="s">
        <v>176</v>
      </c>
      <c r="D50" s="21">
        <v>2.13</v>
      </c>
      <c r="E50" s="21">
        <v>2.14</v>
      </c>
      <c r="F50" s="21">
        <v>2.15</v>
      </c>
      <c r="G50" s="21">
        <v>2.16</v>
      </c>
      <c r="H50" s="21">
        <v>2.16</v>
      </c>
      <c r="I50" s="21">
        <v>2.17</v>
      </c>
      <c r="J50" s="21">
        <v>2.17</v>
      </c>
      <c r="K50" s="21">
        <v>2.1800000000000002</v>
      </c>
      <c r="L50" s="21">
        <v>2.1800000000000002</v>
      </c>
      <c r="M50" s="21">
        <v>2.1800000000000002</v>
      </c>
      <c r="N50" s="21">
        <v>2.1800000000000002</v>
      </c>
      <c r="O50" s="21">
        <v>2.1800000000000002</v>
      </c>
      <c r="P50" s="21">
        <v>2.1800000000000002</v>
      </c>
      <c r="Q50" s="21">
        <v>2.1800000000000002</v>
      </c>
      <c r="R50" s="21">
        <v>2.1800000000000002</v>
      </c>
      <c r="S50" s="21">
        <v>2.1800000000000002</v>
      </c>
      <c r="T50" s="21">
        <v>2.1800000000000002</v>
      </c>
      <c r="U50" s="21">
        <v>2.1800000000000002</v>
      </c>
      <c r="V50" s="21">
        <v>2.1800000000000002</v>
      </c>
    </row>
    <row r="51" spans="1:22" s="30" customFormat="1" ht="10.5">
      <c r="A51" s="25"/>
      <c r="B51" s="29" t="s">
        <v>90</v>
      </c>
      <c r="C51" s="24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s="30" customFormat="1" ht="10.5">
      <c r="A52" s="25" t="s">
        <v>91</v>
      </c>
      <c r="B52" s="27" t="s">
        <v>92</v>
      </c>
      <c r="C52" s="24" t="s">
        <v>174</v>
      </c>
      <c r="D52" s="21">
        <v>1168.69</v>
      </c>
      <c r="E52" s="21">
        <v>862.19</v>
      </c>
      <c r="F52" s="22">
        <v>790.02469700000006</v>
      </c>
      <c r="G52" s="22">
        <v>760.79378321100012</v>
      </c>
      <c r="H52" s="22">
        <v>846.11645048700018</v>
      </c>
      <c r="I52" s="22">
        <v>759.61455284702299</v>
      </c>
      <c r="J52" s="22">
        <v>935.50865348095169</v>
      </c>
      <c r="K52" s="22">
        <v>801.39335325360935</v>
      </c>
      <c r="L52" s="22">
        <v>1025.5045859458194</v>
      </c>
      <c r="M52" s="21">
        <f>K52*M53*M54/10000</f>
        <v>817.42122031868155</v>
      </c>
      <c r="N52" s="21">
        <f t="shared" ref="N52:Q52" si="11">L52*N53*N54/10000</f>
        <v>1109.0832097004038</v>
      </c>
      <c r="O52" s="21">
        <f t="shared" si="11"/>
        <v>841.94385692824198</v>
      </c>
      <c r="P52" s="21">
        <f>N52*P53*P54/10000</f>
        <v>1199.4734912909867</v>
      </c>
      <c r="Q52" s="21">
        <f t="shared" si="11"/>
        <v>867.20217263608924</v>
      </c>
      <c r="R52" s="21">
        <f>P52*R53*R54/10000</f>
        <v>1297.2305808312021</v>
      </c>
      <c r="S52" s="21">
        <f t="shared" ref="S52" si="12">Q52*S53*S54/10000</f>
        <v>893.21823781517185</v>
      </c>
      <c r="T52" s="21">
        <f>R52*T53*T54/10000</f>
        <v>1402.9548731689451</v>
      </c>
      <c r="U52" s="21">
        <f t="shared" ref="U52" si="13">S52*U53*U54/10000</f>
        <v>920.01478494962691</v>
      </c>
      <c r="V52" s="21">
        <f>T52*V53*V54/10000</f>
        <v>1517.2956953322143</v>
      </c>
    </row>
    <row r="53" spans="1:22" s="30" customFormat="1" ht="21">
      <c r="A53" s="25" t="s">
        <v>93</v>
      </c>
      <c r="B53" s="27" t="s">
        <v>94</v>
      </c>
      <c r="C53" s="32" t="s">
        <v>50</v>
      </c>
      <c r="D53" s="21">
        <v>127.8</v>
      </c>
      <c r="E53" s="21">
        <v>73.77</v>
      </c>
      <c r="F53" s="22">
        <v>85</v>
      </c>
      <c r="G53" s="22">
        <v>90</v>
      </c>
      <c r="H53" s="22">
        <v>102</v>
      </c>
      <c r="I53" s="22">
        <v>95</v>
      </c>
      <c r="J53" s="22">
        <v>105</v>
      </c>
      <c r="K53" s="22">
        <v>100</v>
      </c>
      <c r="L53" s="22">
        <v>105</v>
      </c>
      <c r="M53" s="21">
        <v>100</v>
      </c>
      <c r="N53" s="21">
        <v>105</v>
      </c>
      <c r="O53" s="21">
        <v>100</v>
      </c>
      <c r="P53" s="21">
        <v>105</v>
      </c>
      <c r="Q53" s="21">
        <v>100</v>
      </c>
      <c r="R53" s="21">
        <v>105</v>
      </c>
      <c r="S53" s="21">
        <v>100</v>
      </c>
      <c r="T53" s="21">
        <v>105</v>
      </c>
      <c r="U53" s="21">
        <v>100</v>
      </c>
      <c r="V53" s="21">
        <v>105</v>
      </c>
    </row>
    <row r="54" spans="1:22" s="30" customFormat="1" ht="10.5">
      <c r="A54" s="25" t="s">
        <v>95</v>
      </c>
      <c r="B54" s="27" t="s">
        <v>96</v>
      </c>
      <c r="C54" s="24" t="s">
        <v>63</v>
      </c>
      <c r="D54" s="21"/>
      <c r="E54" s="21"/>
      <c r="F54" s="22">
        <v>107.8</v>
      </c>
      <c r="G54" s="22">
        <v>107</v>
      </c>
      <c r="H54" s="22">
        <v>107.8</v>
      </c>
      <c r="I54" s="22">
        <v>105.1</v>
      </c>
      <c r="J54" s="22">
        <v>105.3</v>
      </c>
      <c r="K54" s="22">
        <v>105.5</v>
      </c>
      <c r="L54" s="22">
        <v>104.4</v>
      </c>
      <c r="M54" s="21">
        <v>102</v>
      </c>
      <c r="N54" s="21">
        <v>103</v>
      </c>
      <c r="O54" s="21">
        <v>103</v>
      </c>
      <c r="P54" s="21">
        <v>103</v>
      </c>
      <c r="Q54" s="21">
        <v>103</v>
      </c>
      <c r="R54" s="21">
        <v>103</v>
      </c>
      <c r="S54" s="21">
        <v>103</v>
      </c>
      <c r="T54" s="21">
        <v>103</v>
      </c>
      <c r="U54" s="21">
        <v>103</v>
      </c>
      <c r="V54" s="21">
        <v>103</v>
      </c>
    </row>
    <row r="55" spans="1:22" s="30" customFormat="1" ht="10.5">
      <c r="A55" s="25" t="s">
        <v>97</v>
      </c>
      <c r="B55" s="27" t="s">
        <v>100</v>
      </c>
      <c r="C55" s="24" t="s">
        <v>174</v>
      </c>
      <c r="D55" s="21">
        <v>690</v>
      </c>
      <c r="E55" s="21">
        <v>312.97000000000003</v>
      </c>
      <c r="F55" s="22">
        <v>357.09116304400004</v>
      </c>
      <c r="G55" s="22">
        <v>433.65245643027009</v>
      </c>
      <c r="H55" s="22">
        <v>482.28637677759014</v>
      </c>
      <c r="I55" s="22">
        <v>508.94175040750542</v>
      </c>
      <c r="J55" s="22">
        <v>626.79</v>
      </c>
      <c r="K55" s="22">
        <v>538.53633338642544</v>
      </c>
      <c r="L55" s="22">
        <v>762.65</v>
      </c>
      <c r="M55" s="21">
        <v>547.66999999999996</v>
      </c>
      <c r="N55" s="21">
        <v>743.09</v>
      </c>
      <c r="O55" s="21">
        <v>558.63</v>
      </c>
      <c r="P55" s="21">
        <v>803.65</v>
      </c>
      <c r="Q55" s="21">
        <v>569.79999999999995</v>
      </c>
      <c r="R55" s="21">
        <v>869.14</v>
      </c>
      <c r="S55" s="21">
        <v>569.79999999999995</v>
      </c>
      <c r="T55" s="21">
        <v>869.14</v>
      </c>
      <c r="U55" s="21">
        <v>569.79999999999995</v>
      </c>
      <c r="V55" s="21">
        <v>869.14</v>
      </c>
    </row>
    <row r="56" spans="1:22" s="30" customFormat="1" ht="10.5">
      <c r="A56" s="25" t="s">
        <v>99</v>
      </c>
      <c r="B56" s="27" t="s">
        <v>101</v>
      </c>
      <c r="C56" s="24" t="s">
        <v>174</v>
      </c>
      <c r="D56" s="21">
        <v>478.69</v>
      </c>
      <c r="E56" s="21">
        <v>459.22</v>
      </c>
      <c r="F56" s="22">
        <v>432.93353395600002</v>
      </c>
      <c r="G56" s="22">
        <v>327.14132678073003</v>
      </c>
      <c r="H56" s="22">
        <v>363.83007370941004</v>
      </c>
      <c r="I56" s="22">
        <v>250.6728024395176</v>
      </c>
      <c r="J56" s="22">
        <v>308.71785564871408</v>
      </c>
      <c r="K56" s="22">
        <v>262.85701986718385</v>
      </c>
      <c r="L56" s="22">
        <v>262.85701986718385</v>
      </c>
      <c r="M56" s="21">
        <v>269.75</v>
      </c>
      <c r="N56" s="21">
        <v>366</v>
      </c>
      <c r="O56" s="21">
        <v>275.14</v>
      </c>
      <c r="P56" s="21">
        <v>395.83</v>
      </c>
      <c r="Q56" s="21">
        <v>280.64999999999998</v>
      </c>
      <c r="R56" s="21">
        <v>428.09</v>
      </c>
      <c r="S56" s="21">
        <v>280.64999999999998</v>
      </c>
      <c r="T56" s="21">
        <v>428.09</v>
      </c>
      <c r="U56" s="21">
        <v>280.64999999999998</v>
      </c>
      <c r="V56" s="21">
        <v>428.09</v>
      </c>
    </row>
    <row r="57" spans="1:22" s="30" customFormat="1" ht="10.5">
      <c r="A57" s="25" t="s">
        <v>217</v>
      </c>
      <c r="B57" s="26" t="s">
        <v>102</v>
      </c>
      <c r="C57" s="24" t="s">
        <v>174</v>
      </c>
      <c r="D57" s="21">
        <v>370.55</v>
      </c>
      <c r="E57" s="21">
        <v>365.89</v>
      </c>
      <c r="F57" s="22">
        <v>250.43782894900002</v>
      </c>
      <c r="G57" s="22">
        <v>103.46795451669601</v>
      </c>
      <c r="H57" s="22">
        <v>115.07183726623201</v>
      </c>
      <c r="I57" s="22">
        <v>103.30757918719513</v>
      </c>
      <c r="J57" s="22">
        <v>127.22917687340943</v>
      </c>
      <c r="K57" s="22">
        <v>108.98949604249087</v>
      </c>
      <c r="L57" s="22">
        <v>139.46862368863142</v>
      </c>
      <c r="M57" s="21">
        <v>166.18860000000001</v>
      </c>
      <c r="N57" s="21">
        <v>227.66656499999999</v>
      </c>
      <c r="O57" s="21">
        <v>171.17425800000001</v>
      </c>
      <c r="P57" s="21">
        <v>246.22139004749999</v>
      </c>
      <c r="Q57" s="21">
        <v>176.30948574000001</v>
      </c>
      <c r="R57" s="21">
        <v>266.28843333637121</v>
      </c>
      <c r="S57" s="21">
        <v>176.30948574000001</v>
      </c>
      <c r="T57" s="21">
        <v>266.28843333637121</v>
      </c>
      <c r="U57" s="21">
        <v>176.30948574000001</v>
      </c>
      <c r="V57" s="21">
        <v>266.28843333637121</v>
      </c>
    </row>
    <row r="58" spans="1:22" s="30" customFormat="1" ht="10.5">
      <c r="A58" s="25" t="s">
        <v>218</v>
      </c>
      <c r="B58" s="36" t="s">
        <v>103</v>
      </c>
      <c r="C58" s="24" t="s">
        <v>174</v>
      </c>
      <c r="D58" s="21">
        <v>315.27999999999997</v>
      </c>
      <c r="E58" s="21">
        <v>281.36</v>
      </c>
      <c r="F58" s="22">
        <v>238.98247084249999</v>
      </c>
      <c r="G58" s="22">
        <v>47.169214559082008</v>
      </c>
      <c r="H58" s="22">
        <v>81.227179246752016</v>
      </c>
      <c r="I58" s="22">
        <v>72.922997073314207</v>
      </c>
      <c r="J58" s="22">
        <v>89.808830734171352</v>
      </c>
      <c r="K58" s="22">
        <v>76.933761912346483</v>
      </c>
      <c r="L58" s="22">
        <v>98.448440250798654</v>
      </c>
      <c r="M58" s="21">
        <v>117.31019999999999</v>
      </c>
      <c r="N58" s="21">
        <v>160.700085</v>
      </c>
      <c r="O58" s="21">
        <v>120.82950599999998</v>
      </c>
      <c r="P58" s="21">
        <v>173.79714192750004</v>
      </c>
      <c r="Q58" s="21">
        <v>124.45439117999999</v>
      </c>
      <c r="R58" s="21">
        <v>187.96160899459127</v>
      </c>
      <c r="S58" s="21">
        <v>124.45439117999999</v>
      </c>
      <c r="T58" s="21">
        <v>187.96160899459127</v>
      </c>
      <c r="U58" s="21">
        <v>124.45439117999999</v>
      </c>
      <c r="V58" s="21">
        <v>187.96160899459127</v>
      </c>
    </row>
    <row r="59" spans="1:22" s="30" customFormat="1" ht="10.5">
      <c r="A59" s="25" t="s">
        <v>219</v>
      </c>
      <c r="B59" s="36" t="s">
        <v>104</v>
      </c>
      <c r="C59" s="24" t="s">
        <v>174</v>
      </c>
      <c r="D59" s="21">
        <v>51.67</v>
      </c>
      <c r="E59" s="21">
        <v>80.349999999999994</v>
      </c>
      <c r="F59" s="22">
        <v>9.8753087125000008</v>
      </c>
      <c r="G59" s="22">
        <v>51.733977258348006</v>
      </c>
      <c r="H59" s="22">
        <v>32.152425118506009</v>
      </c>
      <c r="I59" s="22">
        <v>28.865353008186872</v>
      </c>
      <c r="J59" s="22">
        <v>35.549328832276167</v>
      </c>
      <c r="K59" s="22">
        <v>30.452947423637152</v>
      </c>
      <c r="L59" s="22">
        <v>38.969174265941135</v>
      </c>
      <c r="M59" s="21">
        <v>46.440600000000003</v>
      </c>
      <c r="N59" s="21">
        <v>63.613830000000007</v>
      </c>
      <c r="O59" s="21">
        <v>47.833818000000008</v>
      </c>
      <c r="P59" s="21">
        <v>68.798357145000011</v>
      </c>
      <c r="Q59" s="21">
        <v>49.268832540000005</v>
      </c>
      <c r="R59" s="21">
        <v>74.405423252317505</v>
      </c>
      <c r="S59" s="21">
        <v>49.268832540000005</v>
      </c>
      <c r="T59" s="21">
        <v>74.405423252317505</v>
      </c>
      <c r="U59" s="21">
        <v>49.268832540000005</v>
      </c>
      <c r="V59" s="21">
        <v>74.405423252317505</v>
      </c>
    </row>
    <row r="60" spans="1:22" s="30" customFormat="1" ht="10.5">
      <c r="A60" s="25" t="s">
        <v>220</v>
      </c>
      <c r="B60" s="36" t="s">
        <v>105</v>
      </c>
      <c r="C60" s="24" t="s">
        <v>174</v>
      </c>
      <c r="D60" s="21">
        <v>3.6</v>
      </c>
      <c r="E60" s="21">
        <v>4.18</v>
      </c>
      <c r="F60" s="22">
        <v>1.5800493940000002</v>
      </c>
      <c r="G60" s="22">
        <v>1.5215875664220002</v>
      </c>
      <c r="H60" s="22">
        <v>1.6922329009740005</v>
      </c>
      <c r="I60" s="22">
        <v>1.5192291056940459</v>
      </c>
      <c r="J60" s="22">
        <v>1.8710173069619034</v>
      </c>
      <c r="K60" s="22">
        <v>1.602786706507219</v>
      </c>
      <c r="L60" s="22">
        <v>2.0510091718916388</v>
      </c>
      <c r="M60" s="21">
        <v>2.448</v>
      </c>
      <c r="N60" s="21">
        <v>3.3526500000000001</v>
      </c>
      <c r="O60" s="21">
        <v>2.5214399999999997</v>
      </c>
      <c r="P60" s="21">
        <v>3.6258909749999999</v>
      </c>
      <c r="Q60" s="21">
        <v>2.5970831999999997</v>
      </c>
      <c r="R60" s="21">
        <v>3.9214010894624995</v>
      </c>
      <c r="S60" s="21">
        <v>2.5970831999999997</v>
      </c>
      <c r="T60" s="21">
        <v>3.9214010894624995</v>
      </c>
      <c r="U60" s="21">
        <v>2.5970831999999997</v>
      </c>
      <c r="V60" s="21">
        <v>3.9214010894624995</v>
      </c>
    </row>
    <row r="61" spans="1:22" s="30" customFormat="1" ht="10.5">
      <c r="A61" s="25" t="s">
        <v>221</v>
      </c>
      <c r="B61" s="26" t="s">
        <v>106</v>
      </c>
      <c r="C61" s="24" t="s">
        <v>174</v>
      </c>
      <c r="D61" s="21">
        <v>2.34</v>
      </c>
      <c r="E61" s="21">
        <v>3.55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s="2" customFormat="1" ht="10.5" customHeight="1">
      <c r="A62" s="15"/>
      <c r="B62" s="18" t="s">
        <v>107</v>
      </c>
      <c r="C62" s="17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</row>
    <row r="63" spans="1:22" s="2" customFormat="1" ht="21" customHeight="1">
      <c r="A63" s="25" t="s">
        <v>108</v>
      </c>
      <c r="B63" s="37" t="s">
        <v>109</v>
      </c>
      <c r="C63" s="24" t="s">
        <v>173</v>
      </c>
      <c r="D63" s="21">
        <f t="shared" ref="D63:R63" si="14">D64+D77</f>
        <v>996.7</v>
      </c>
      <c r="E63" s="21">
        <f t="shared" si="14"/>
        <v>973.3</v>
      </c>
      <c r="F63" s="21">
        <f t="shared" si="14"/>
        <v>765.8</v>
      </c>
      <c r="G63" s="21">
        <f t="shared" si="14"/>
        <v>658.8</v>
      </c>
      <c r="H63" s="21">
        <f t="shared" si="14"/>
        <v>658.8</v>
      </c>
      <c r="I63" s="21">
        <f t="shared" si="14"/>
        <v>678.8</v>
      </c>
      <c r="J63" s="21">
        <f t="shared" si="14"/>
        <v>678.8</v>
      </c>
      <c r="K63" s="21">
        <f t="shared" si="14"/>
        <v>686.3</v>
      </c>
      <c r="L63" s="21">
        <f t="shared" si="14"/>
        <v>686.3</v>
      </c>
      <c r="M63" s="21">
        <f t="shared" si="14"/>
        <v>686.3</v>
      </c>
      <c r="N63" s="21">
        <f t="shared" si="14"/>
        <v>686.3</v>
      </c>
      <c r="O63" s="21">
        <f t="shared" si="14"/>
        <v>686.3</v>
      </c>
      <c r="P63" s="21">
        <f t="shared" si="14"/>
        <v>686.3</v>
      </c>
      <c r="Q63" s="21">
        <f t="shared" si="14"/>
        <v>686.3</v>
      </c>
      <c r="R63" s="21">
        <f t="shared" si="14"/>
        <v>686.3</v>
      </c>
      <c r="S63" s="21">
        <f t="shared" ref="S63:V63" si="15">S64+S77</f>
        <v>686.3</v>
      </c>
      <c r="T63" s="21">
        <f t="shared" si="15"/>
        <v>686.3</v>
      </c>
      <c r="U63" s="21">
        <f t="shared" si="15"/>
        <v>686.3</v>
      </c>
      <c r="V63" s="21">
        <f t="shared" si="15"/>
        <v>686.3</v>
      </c>
    </row>
    <row r="64" spans="1:22" s="2" customFormat="1" ht="10.5">
      <c r="A64" s="25" t="s">
        <v>110</v>
      </c>
      <c r="B64" s="38" t="s">
        <v>111</v>
      </c>
      <c r="C64" s="24" t="s">
        <v>173</v>
      </c>
      <c r="D64" s="21">
        <v>246.8</v>
      </c>
      <c r="E64" s="21">
        <f>E65+E76</f>
        <v>285.3</v>
      </c>
      <c r="F64" s="21">
        <v>363.1</v>
      </c>
      <c r="G64" s="21">
        <v>355.1</v>
      </c>
      <c r="H64" s="21">
        <v>355.1</v>
      </c>
      <c r="I64" s="21">
        <v>328.1</v>
      </c>
      <c r="J64" s="21">
        <v>328.1</v>
      </c>
      <c r="K64" s="21">
        <v>335.6</v>
      </c>
      <c r="L64" s="21">
        <v>335.6</v>
      </c>
      <c r="M64" s="21">
        <v>335.6</v>
      </c>
      <c r="N64" s="21">
        <v>335.6</v>
      </c>
      <c r="O64" s="21">
        <v>335.6</v>
      </c>
      <c r="P64" s="21">
        <v>335.6</v>
      </c>
      <c r="Q64" s="21">
        <v>335.6</v>
      </c>
      <c r="R64" s="21">
        <v>335.6</v>
      </c>
      <c r="S64" s="21">
        <v>335.6</v>
      </c>
      <c r="T64" s="21">
        <v>335.6</v>
      </c>
      <c r="U64" s="21">
        <v>335.6</v>
      </c>
      <c r="V64" s="21">
        <v>335.6</v>
      </c>
    </row>
    <row r="65" spans="1:22" s="2" customFormat="1" ht="21" customHeight="1">
      <c r="A65" s="25" t="s">
        <v>112</v>
      </c>
      <c r="B65" s="37" t="s">
        <v>113</v>
      </c>
      <c r="C65" s="24" t="s">
        <v>173</v>
      </c>
      <c r="D65" s="21">
        <v>233.8</v>
      </c>
      <c r="E65" s="21">
        <v>269.10000000000002</v>
      </c>
      <c r="F65" s="21">
        <v>346.1</v>
      </c>
      <c r="G65" s="21">
        <v>344.9</v>
      </c>
      <c r="H65" s="21">
        <v>344.9</v>
      </c>
      <c r="I65" s="21">
        <v>317.5</v>
      </c>
      <c r="J65" s="21">
        <v>317.5</v>
      </c>
      <c r="K65" s="21">
        <v>325.60000000000002</v>
      </c>
      <c r="L65" s="21">
        <v>325.60000000000002</v>
      </c>
      <c r="M65" s="21">
        <v>325.60000000000002</v>
      </c>
      <c r="N65" s="21">
        <v>325.60000000000002</v>
      </c>
      <c r="O65" s="21">
        <v>325.60000000000002</v>
      </c>
      <c r="P65" s="21">
        <v>325.60000000000002</v>
      </c>
      <c r="Q65" s="21">
        <v>325.60000000000002</v>
      </c>
      <c r="R65" s="21">
        <v>325.60000000000002</v>
      </c>
      <c r="S65" s="21">
        <v>325.60000000000002</v>
      </c>
      <c r="T65" s="21">
        <v>325.60000000000002</v>
      </c>
      <c r="U65" s="21">
        <v>325.60000000000002</v>
      </c>
      <c r="V65" s="21">
        <v>325.60000000000002</v>
      </c>
    </row>
    <row r="66" spans="1:22" s="2" customFormat="1" ht="10.5">
      <c r="A66" s="25" t="s">
        <v>184</v>
      </c>
      <c r="B66" s="26" t="s">
        <v>115</v>
      </c>
      <c r="C66" s="24" t="s">
        <v>173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</row>
    <row r="67" spans="1:22" s="2" customFormat="1" ht="10.5">
      <c r="A67" s="25" t="s">
        <v>185</v>
      </c>
      <c r="B67" s="26" t="s">
        <v>117</v>
      </c>
      <c r="C67" s="24" t="s">
        <v>173</v>
      </c>
      <c r="D67" s="21">
        <v>166.6</v>
      </c>
      <c r="E67" s="21">
        <v>203.2</v>
      </c>
      <c r="F67" s="21">
        <v>266.60000000000002</v>
      </c>
      <c r="G67" s="21">
        <v>260.3</v>
      </c>
      <c r="H67" s="21">
        <v>260.3</v>
      </c>
      <c r="I67" s="21">
        <v>229.8</v>
      </c>
      <c r="J67" s="21">
        <v>229.8</v>
      </c>
      <c r="K67" s="21">
        <v>228.2</v>
      </c>
      <c r="L67" s="21">
        <v>228.2</v>
      </c>
      <c r="M67" s="21">
        <v>228.2</v>
      </c>
      <c r="N67" s="21">
        <v>228.2</v>
      </c>
      <c r="O67" s="21">
        <v>228.2</v>
      </c>
      <c r="P67" s="21">
        <v>228.2</v>
      </c>
      <c r="Q67" s="21">
        <v>228.2</v>
      </c>
      <c r="R67" s="21">
        <v>228.2</v>
      </c>
      <c r="S67" s="21">
        <v>228.2</v>
      </c>
      <c r="T67" s="21">
        <v>228.2</v>
      </c>
      <c r="U67" s="21">
        <v>228.2</v>
      </c>
      <c r="V67" s="21">
        <v>228.2</v>
      </c>
    </row>
    <row r="68" spans="1:22" s="2" customFormat="1" ht="10.5">
      <c r="A68" s="25" t="s">
        <v>186</v>
      </c>
      <c r="B68" s="26" t="s">
        <v>119</v>
      </c>
      <c r="C68" s="24" t="s">
        <v>173</v>
      </c>
      <c r="D68" s="21">
        <v>0</v>
      </c>
      <c r="E68" s="21">
        <v>0</v>
      </c>
      <c r="F68" s="21">
        <v>0</v>
      </c>
      <c r="G68" s="21"/>
      <c r="H68" s="21"/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</row>
    <row r="69" spans="1:22" s="2" customFormat="1" ht="10.5">
      <c r="A69" s="25" t="s">
        <v>187</v>
      </c>
      <c r="B69" s="26" t="s">
        <v>121</v>
      </c>
      <c r="C69" s="24" t="s">
        <v>173</v>
      </c>
      <c r="D69" s="21">
        <v>17.3</v>
      </c>
      <c r="E69" s="21">
        <v>17.8</v>
      </c>
      <c r="F69" s="21">
        <v>18.399999999999999</v>
      </c>
      <c r="G69" s="21">
        <v>21.3</v>
      </c>
      <c r="H69" s="21">
        <v>21.3</v>
      </c>
      <c r="I69" s="21">
        <v>21.9</v>
      </c>
      <c r="J69" s="21">
        <v>21.9</v>
      </c>
      <c r="K69" s="21">
        <v>29.1</v>
      </c>
      <c r="L69" s="21">
        <v>29.1</v>
      </c>
      <c r="M69" s="21">
        <v>29.1</v>
      </c>
      <c r="N69" s="21">
        <v>29.1</v>
      </c>
      <c r="O69" s="21">
        <v>29.1</v>
      </c>
      <c r="P69" s="21">
        <v>29.1</v>
      </c>
      <c r="Q69" s="21">
        <v>29.1</v>
      </c>
      <c r="R69" s="21">
        <v>29.1</v>
      </c>
      <c r="S69" s="21">
        <v>29.1</v>
      </c>
      <c r="T69" s="21">
        <v>29.1</v>
      </c>
      <c r="U69" s="21">
        <v>29.1</v>
      </c>
      <c r="V69" s="21">
        <v>29.1</v>
      </c>
    </row>
    <row r="70" spans="1:22" s="2" customFormat="1" ht="21">
      <c r="A70" s="25" t="s">
        <v>188</v>
      </c>
      <c r="B70" s="39" t="s">
        <v>123</v>
      </c>
      <c r="C70" s="40" t="s">
        <v>173</v>
      </c>
      <c r="D70" s="41">
        <v>23.6</v>
      </c>
      <c r="E70" s="41">
        <v>23.1</v>
      </c>
      <c r="F70" s="41">
        <v>34.200000000000003</v>
      </c>
      <c r="G70" s="41">
        <v>35.700000000000003</v>
      </c>
      <c r="H70" s="41">
        <v>35.700000000000003</v>
      </c>
      <c r="I70" s="41">
        <v>37.799999999999997</v>
      </c>
      <c r="J70" s="41">
        <v>37.799999999999997</v>
      </c>
      <c r="K70" s="41">
        <v>40</v>
      </c>
      <c r="L70" s="41">
        <v>40</v>
      </c>
      <c r="M70" s="41">
        <v>40</v>
      </c>
      <c r="N70" s="41">
        <v>40</v>
      </c>
      <c r="O70" s="41">
        <v>40</v>
      </c>
      <c r="P70" s="41">
        <v>40</v>
      </c>
      <c r="Q70" s="41">
        <v>40</v>
      </c>
      <c r="R70" s="41">
        <v>40</v>
      </c>
      <c r="S70" s="41">
        <v>40</v>
      </c>
      <c r="T70" s="41">
        <v>40</v>
      </c>
      <c r="U70" s="41">
        <v>40</v>
      </c>
      <c r="V70" s="41">
        <v>40</v>
      </c>
    </row>
    <row r="71" spans="1:22" s="2" customFormat="1" ht="10.5">
      <c r="A71" s="25" t="s">
        <v>189</v>
      </c>
      <c r="B71" s="26" t="s">
        <v>125</v>
      </c>
      <c r="C71" s="24" t="s">
        <v>173</v>
      </c>
      <c r="D71" s="21">
        <v>5.9</v>
      </c>
      <c r="E71" s="21">
        <v>6.9</v>
      </c>
      <c r="F71" s="21">
        <v>6.1</v>
      </c>
      <c r="G71" s="21">
        <v>7</v>
      </c>
      <c r="H71" s="21">
        <v>7</v>
      </c>
      <c r="I71" s="21">
        <v>7.1</v>
      </c>
      <c r="J71" s="21">
        <v>7.1</v>
      </c>
      <c r="K71" s="21">
        <v>7.2</v>
      </c>
      <c r="L71" s="21">
        <v>7.2</v>
      </c>
      <c r="M71" s="21">
        <v>7.2</v>
      </c>
      <c r="N71" s="21">
        <v>7.2</v>
      </c>
      <c r="O71" s="21">
        <v>7.2</v>
      </c>
      <c r="P71" s="21">
        <v>7.2</v>
      </c>
      <c r="Q71" s="21">
        <v>7.2</v>
      </c>
      <c r="R71" s="21">
        <v>7.2</v>
      </c>
      <c r="S71" s="21">
        <v>7.2</v>
      </c>
      <c r="T71" s="21">
        <v>7.2</v>
      </c>
      <c r="U71" s="21">
        <v>7.2</v>
      </c>
      <c r="V71" s="21">
        <v>7.2</v>
      </c>
    </row>
    <row r="72" spans="1:22" s="2" customFormat="1" ht="10.5">
      <c r="A72" s="25" t="s">
        <v>190</v>
      </c>
      <c r="B72" s="26" t="s">
        <v>126</v>
      </c>
      <c r="C72" s="24" t="s">
        <v>173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</row>
    <row r="73" spans="1:22" s="2" customFormat="1" ht="10.5">
      <c r="A73" s="25" t="s">
        <v>191</v>
      </c>
      <c r="B73" s="26" t="s">
        <v>127</v>
      </c>
      <c r="C73" s="24" t="s">
        <v>173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</row>
    <row r="74" spans="1:22" s="2" customFormat="1" ht="10.5">
      <c r="A74" s="25" t="s">
        <v>192</v>
      </c>
      <c r="B74" s="26" t="s">
        <v>128</v>
      </c>
      <c r="C74" s="24" t="s">
        <v>173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</row>
    <row r="75" spans="1:22" s="2" customFormat="1" ht="10.5">
      <c r="A75" s="25" t="s">
        <v>193</v>
      </c>
      <c r="B75" s="26" t="s">
        <v>129</v>
      </c>
      <c r="C75" s="24" t="s">
        <v>173</v>
      </c>
      <c r="D75" s="21">
        <v>15.5</v>
      </c>
      <c r="E75" s="21">
        <v>15.4</v>
      </c>
      <c r="F75" s="21">
        <v>15.9</v>
      </c>
      <c r="G75" s="21">
        <v>15</v>
      </c>
      <c r="H75" s="21">
        <v>15</v>
      </c>
      <c r="I75" s="21">
        <v>15.1</v>
      </c>
      <c r="J75" s="21">
        <v>15.1</v>
      </c>
      <c r="K75" s="21">
        <v>15.2</v>
      </c>
      <c r="L75" s="21">
        <v>15.2</v>
      </c>
      <c r="M75" s="21">
        <v>15.2</v>
      </c>
      <c r="N75" s="21">
        <v>15.2</v>
      </c>
      <c r="O75" s="21">
        <v>15.2</v>
      </c>
      <c r="P75" s="21">
        <v>15.2</v>
      </c>
      <c r="Q75" s="21">
        <v>15.2</v>
      </c>
      <c r="R75" s="21">
        <v>15.2</v>
      </c>
      <c r="S75" s="21">
        <v>15.2</v>
      </c>
      <c r="T75" s="21">
        <v>15.2</v>
      </c>
      <c r="U75" s="21">
        <v>15.2</v>
      </c>
      <c r="V75" s="21">
        <v>15.2</v>
      </c>
    </row>
    <row r="76" spans="1:22" s="2" customFormat="1" ht="10.5">
      <c r="A76" s="25" t="s">
        <v>114</v>
      </c>
      <c r="B76" s="38" t="s">
        <v>130</v>
      </c>
      <c r="C76" s="24" t="s">
        <v>173</v>
      </c>
      <c r="D76" s="21">
        <v>13</v>
      </c>
      <c r="E76" s="21">
        <v>16.2</v>
      </c>
      <c r="F76" s="21">
        <v>17</v>
      </c>
      <c r="G76" s="21">
        <v>10.199999999999999</v>
      </c>
      <c r="H76" s="21">
        <v>10.199999999999999</v>
      </c>
      <c r="I76" s="21">
        <v>10.6</v>
      </c>
      <c r="J76" s="21">
        <v>10.6</v>
      </c>
      <c r="K76" s="21">
        <v>10</v>
      </c>
      <c r="L76" s="21">
        <v>10</v>
      </c>
      <c r="M76" s="21">
        <v>10</v>
      </c>
      <c r="N76" s="21">
        <v>10</v>
      </c>
      <c r="O76" s="21">
        <v>10</v>
      </c>
      <c r="P76" s="21">
        <v>10</v>
      </c>
      <c r="Q76" s="21">
        <v>10</v>
      </c>
      <c r="R76" s="21">
        <v>10</v>
      </c>
      <c r="S76" s="21">
        <v>10</v>
      </c>
      <c r="T76" s="21">
        <v>10</v>
      </c>
      <c r="U76" s="21">
        <v>10</v>
      </c>
      <c r="V76" s="21">
        <v>10</v>
      </c>
    </row>
    <row r="77" spans="1:22" s="2" customFormat="1" ht="10.5">
      <c r="A77" s="25" t="s">
        <v>116</v>
      </c>
      <c r="B77" s="38" t="s">
        <v>131</v>
      </c>
      <c r="C77" s="24" t="s">
        <v>173</v>
      </c>
      <c r="D77" s="21">
        <v>749.9</v>
      </c>
      <c r="E77" s="21">
        <v>688</v>
      </c>
      <c r="F77" s="21">
        <v>402.7</v>
      </c>
      <c r="G77" s="21">
        <v>303.7</v>
      </c>
      <c r="H77" s="21">
        <v>303.7</v>
      </c>
      <c r="I77" s="21">
        <v>350.7</v>
      </c>
      <c r="J77" s="21">
        <v>350.7</v>
      </c>
      <c r="K77" s="21">
        <v>350.7</v>
      </c>
      <c r="L77" s="21">
        <v>350.7</v>
      </c>
      <c r="M77" s="21">
        <v>350.7</v>
      </c>
      <c r="N77" s="21">
        <v>350.7</v>
      </c>
      <c r="O77" s="21">
        <v>350.7</v>
      </c>
      <c r="P77" s="21">
        <v>350.7</v>
      </c>
      <c r="Q77" s="21">
        <v>350.7</v>
      </c>
      <c r="R77" s="21">
        <v>350.7</v>
      </c>
      <c r="S77" s="21">
        <v>350.7</v>
      </c>
      <c r="T77" s="21">
        <v>350.7</v>
      </c>
      <c r="U77" s="21">
        <v>350.7</v>
      </c>
      <c r="V77" s="21">
        <v>350.7</v>
      </c>
    </row>
    <row r="78" spans="1:22" s="2" customFormat="1" ht="10.5">
      <c r="A78" s="25" t="s">
        <v>194</v>
      </c>
      <c r="B78" s="26" t="s">
        <v>132</v>
      </c>
      <c r="C78" s="24" t="s">
        <v>173</v>
      </c>
      <c r="D78" s="21">
        <v>542.9</v>
      </c>
      <c r="E78" s="21">
        <v>450.9</v>
      </c>
      <c r="F78" s="21">
        <v>144</v>
      </c>
      <c r="G78" s="21">
        <v>101.9</v>
      </c>
      <c r="H78" s="21">
        <v>101.9</v>
      </c>
      <c r="I78" s="21">
        <v>153.1</v>
      </c>
      <c r="J78" s="21">
        <v>153.1</v>
      </c>
      <c r="K78" s="21">
        <v>153.1</v>
      </c>
      <c r="L78" s="21">
        <v>153.1</v>
      </c>
      <c r="M78" s="21">
        <v>153.1</v>
      </c>
      <c r="N78" s="21">
        <v>153.1</v>
      </c>
      <c r="O78" s="21">
        <v>153.1</v>
      </c>
      <c r="P78" s="21">
        <v>153.1</v>
      </c>
      <c r="Q78" s="21">
        <v>153.1</v>
      </c>
      <c r="R78" s="21">
        <v>153.1</v>
      </c>
      <c r="S78" s="21">
        <v>153.1</v>
      </c>
      <c r="T78" s="21">
        <v>153.1</v>
      </c>
      <c r="U78" s="21">
        <v>153.1</v>
      </c>
      <c r="V78" s="21">
        <v>153.1</v>
      </c>
    </row>
    <row r="79" spans="1:22" s="2" customFormat="1" ht="10.5">
      <c r="A79" s="25" t="s">
        <v>195</v>
      </c>
      <c r="B79" s="26" t="s">
        <v>133</v>
      </c>
      <c r="C79" s="24" t="s">
        <v>173</v>
      </c>
      <c r="D79" s="21">
        <v>170.2</v>
      </c>
      <c r="E79" s="21">
        <v>186.5</v>
      </c>
      <c r="F79" s="21">
        <v>217.7</v>
      </c>
      <c r="G79" s="21">
        <v>197.8</v>
      </c>
      <c r="H79" s="21">
        <v>197.8</v>
      </c>
      <c r="I79" s="21">
        <v>197.6</v>
      </c>
      <c r="J79" s="21">
        <v>197.6</v>
      </c>
      <c r="K79" s="21">
        <v>197.6</v>
      </c>
      <c r="L79" s="21">
        <v>197.6</v>
      </c>
      <c r="M79" s="21">
        <v>197.6</v>
      </c>
      <c r="N79" s="21">
        <v>197.6</v>
      </c>
      <c r="O79" s="21">
        <v>197.6</v>
      </c>
      <c r="P79" s="21">
        <v>197.6</v>
      </c>
      <c r="Q79" s="21">
        <v>197.6</v>
      </c>
      <c r="R79" s="21">
        <v>197.6</v>
      </c>
      <c r="S79" s="21">
        <v>197.6</v>
      </c>
      <c r="T79" s="21">
        <v>197.6</v>
      </c>
      <c r="U79" s="21">
        <v>197.6</v>
      </c>
      <c r="V79" s="21">
        <v>197.6</v>
      </c>
    </row>
    <row r="80" spans="1:22" s="2" customFormat="1" ht="10.5">
      <c r="A80" s="25" t="s">
        <v>196</v>
      </c>
      <c r="B80" s="26" t="s">
        <v>134</v>
      </c>
      <c r="C80" s="24" t="s">
        <v>173</v>
      </c>
      <c r="D80" s="21">
        <v>7.1</v>
      </c>
      <c r="E80" s="21">
        <v>27.9</v>
      </c>
      <c r="F80" s="21">
        <v>26.5</v>
      </c>
      <c r="G80" s="21">
        <v>4</v>
      </c>
      <c r="H80" s="21">
        <v>4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</row>
    <row r="81" spans="1:22" s="2" customFormat="1" ht="10.5">
      <c r="A81" s="25" t="s">
        <v>197</v>
      </c>
      <c r="B81" s="26" t="s">
        <v>135</v>
      </c>
      <c r="C81" s="24" t="s">
        <v>173</v>
      </c>
      <c r="D81" s="21">
        <v>4.7</v>
      </c>
      <c r="E81" s="21">
        <v>27.9</v>
      </c>
      <c r="F81" s="21">
        <v>26.5</v>
      </c>
      <c r="G81" s="21">
        <v>4</v>
      </c>
      <c r="H81" s="21">
        <v>4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</row>
    <row r="82" spans="1:22" s="2" customFormat="1" ht="21" customHeight="1">
      <c r="A82" s="25" t="s">
        <v>118</v>
      </c>
      <c r="B82" s="37" t="s">
        <v>136</v>
      </c>
      <c r="C82" s="24" t="s">
        <v>173</v>
      </c>
      <c r="D82" s="21">
        <f t="shared" ref="D82:R82" si="16">D83+D84+D85+D86+D87+D88+D89+D90+D91+D92+D93+D94+D95</f>
        <v>1029.3</v>
      </c>
      <c r="E82" s="21">
        <f t="shared" si="16"/>
        <v>967.70000000000016</v>
      </c>
      <c r="F82" s="21">
        <f t="shared" si="16"/>
        <v>731.9</v>
      </c>
      <c r="G82" s="21">
        <f t="shared" si="16"/>
        <v>658.80000000000007</v>
      </c>
      <c r="H82" s="21">
        <f t="shared" si="16"/>
        <v>658.80000000000007</v>
      </c>
      <c r="I82" s="21">
        <f t="shared" si="16"/>
        <v>678.80000000000007</v>
      </c>
      <c r="J82" s="21">
        <f t="shared" si="16"/>
        <v>678.80000000000007</v>
      </c>
      <c r="K82" s="21">
        <f t="shared" si="16"/>
        <v>686.30000000000007</v>
      </c>
      <c r="L82" s="21">
        <f t="shared" si="16"/>
        <v>686.30000000000007</v>
      </c>
      <c r="M82" s="21">
        <f t="shared" si="16"/>
        <v>686.30000000000007</v>
      </c>
      <c r="N82" s="21">
        <f t="shared" si="16"/>
        <v>686.30000000000007</v>
      </c>
      <c r="O82" s="21">
        <f t="shared" si="16"/>
        <v>686.30000000000007</v>
      </c>
      <c r="P82" s="21">
        <f t="shared" si="16"/>
        <v>686.30000000000007</v>
      </c>
      <c r="Q82" s="21">
        <f t="shared" si="16"/>
        <v>686.30000000000007</v>
      </c>
      <c r="R82" s="21">
        <f t="shared" si="16"/>
        <v>686.30000000000007</v>
      </c>
      <c r="S82" s="21">
        <f t="shared" ref="S82:V82" si="17">S83+S84+S85+S86+S87+S88+S89+S90+S91+S92+S93+S94+S95</f>
        <v>686.30000000000007</v>
      </c>
      <c r="T82" s="21">
        <f t="shared" si="17"/>
        <v>686.30000000000007</v>
      </c>
      <c r="U82" s="21">
        <f t="shared" si="17"/>
        <v>686.30000000000007</v>
      </c>
      <c r="V82" s="21">
        <f t="shared" si="17"/>
        <v>686.30000000000007</v>
      </c>
    </row>
    <row r="83" spans="1:22" s="2" customFormat="1" ht="10.5">
      <c r="A83" s="25" t="s">
        <v>198</v>
      </c>
      <c r="B83" s="26" t="s">
        <v>137</v>
      </c>
      <c r="C83" s="24" t="s">
        <v>173</v>
      </c>
      <c r="D83" s="21">
        <v>69.900000000000006</v>
      </c>
      <c r="E83" s="21">
        <v>84.7</v>
      </c>
      <c r="F83" s="24">
        <v>97.4</v>
      </c>
      <c r="G83" s="24">
        <v>97</v>
      </c>
      <c r="H83" s="24">
        <v>97</v>
      </c>
      <c r="I83" s="24">
        <v>97</v>
      </c>
      <c r="J83" s="24">
        <v>97</v>
      </c>
      <c r="K83" s="24">
        <f t="shared" ref="K83:Q95" si="18">J83</f>
        <v>97</v>
      </c>
      <c r="L83" s="24">
        <f t="shared" si="18"/>
        <v>97</v>
      </c>
      <c r="M83" s="24">
        <f t="shared" si="18"/>
        <v>97</v>
      </c>
      <c r="N83" s="24">
        <f t="shared" si="18"/>
        <v>97</v>
      </c>
      <c r="O83" s="24">
        <f t="shared" si="18"/>
        <v>97</v>
      </c>
      <c r="P83" s="24">
        <f t="shared" si="18"/>
        <v>97</v>
      </c>
      <c r="Q83" s="24">
        <f t="shared" si="18"/>
        <v>97</v>
      </c>
      <c r="R83" s="24">
        <f t="shared" ref="R83:T89" si="19">Q83</f>
        <v>97</v>
      </c>
      <c r="S83" s="24">
        <f t="shared" ref="S83:S95" si="20">R83</f>
        <v>97</v>
      </c>
      <c r="T83" s="24">
        <f t="shared" si="19"/>
        <v>97</v>
      </c>
      <c r="U83" s="24">
        <f t="shared" ref="U83:V95" si="21">T83</f>
        <v>97</v>
      </c>
      <c r="V83" s="24">
        <f t="shared" si="21"/>
        <v>97</v>
      </c>
    </row>
    <row r="84" spans="1:22" s="2" customFormat="1" ht="10.5">
      <c r="A84" s="25" t="s">
        <v>199</v>
      </c>
      <c r="B84" s="26" t="s">
        <v>138</v>
      </c>
      <c r="C84" s="24" t="s">
        <v>173</v>
      </c>
      <c r="D84" s="21">
        <v>0.8</v>
      </c>
      <c r="E84" s="21">
        <v>0.9</v>
      </c>
      <c r="F84" s="24">
        <v>1.1000000000000001</v>
      </c>
      <c r="G84" s="24">
        <v>1.3</v>
      </c>
      <c r="H84" s="24">
        <v>1.3</v>
      </c>
      <c r="I84" s="24">
        <v>1.3</v>
      </c>
      <c r="J84" s="24">
        <v>1.3</v>
      </c>
      <c r="K84" s="24">
        <f t="shared" si="18"/>
        <v>1.3</v>
      </c>
      <c r="L84" s="24">
        <f t="shared" si="18"/>
        <v>1.3</v>
      </c>
      <c r="M84" s="24">
        <f t="shared" si="18"/>
        <v>1.3</v>
      </c>
      <c r="N84" s="24">
        <f t="shared" si="18"/>
        <v>1.3</v>
      </c>
      <c r="O84" s="24">
        <f t="shared" si="18"/>
        <v>1.3</v>
      </c>
      <c r="P84" s="24">
        <f t="shared" si="18"/>
        <v>1.3</v>
      </c>
      <c r="Q84" s="24">
        <f t="shared" si="18"/>
        <v>1.3</v>
      </c>
      <c r="R84" s="24">
        <f t="shared" si="19"/>
        <v>1.3</v>
      </c>
      <c r="S84" s="24">
        <f t="shared" si="20"/>
        <v>1.3</v>
      </c>
      <c r="T84" s="24">
        <f t="shared" si="19"/>
        <v>1.3</v>
      </c>
      <c r="U84" s="24">
        <f t="shared" si="21"/>
        <v>1.3</v>
      </c>
      <c r="V84" s="24">
        <f t="shared" si="21"/>
        <v>1.3</v>
      </c>
    </row>
    <row r="85" spans="1:22" s="2" customFormat="1" ht="10.5" customHeight="1">
      <c r="A85" s="25" t="s">
        <v>200</v>
      </c>
      <c r="B85" s="39" t="s">
        <v>180</v>
      </c>
      <c r="C85" s="40" t="s">
        <v>173</v>
      </c>
      <c r="D85" s="41">
        <v>4.7</v>
      </c>
      <c r="E85" s="41">
        <v>5.2</v>
      </c>
      <c r="F85" s="40">
        <v>6.3</v>
      </c>
      <c r="G85" s="40">
        <v>6.5</v>
      </c>
      <c r="H85" s="40">
        <v>6.5</v>
      </c>
      <c r="I85" s="40">
        <v>5.3</v>
      </c>
      <c r="J85" s="40">
        <v>5.3</v>
      </c>
      <c r="K85" s="24">
        <f t="shared" si="18"/>
        <v>5.3</v>
      </c>
      <c r="L85" s="24">
        <f t="shared" si="18"/>
        <v>5.3</v>
      </c>
      <c r="M85" s="24">
        <f t="shared" si="18"/>
        <v>5.3</v>
      </c>
      <c r="N85" s="24">
        <f t="shared" si="18"/>
        <v>5.3</v>
      </c>
      <c r="O85" s="24">
        <f t="shared" si="18"/>
        <v>5.3</v>
      </c>
      <c r="P85" s="24">
        <f t="shared" si="18"/>
        <v>5.3</v>
      </c>
      <c r="Q85" s="24">
        <f t="shared" si="18"/>
        <v>5.3</v>
      </c>
      <c r="R85" s="24">
        <f t="shared" si="19"/>
        <v>5.3</v>
      </c>
      <c r="S85" s="24">
        <f t="shared" si="20"/>
        <v>5.3</v>
      </c>
      <c r="T85" s="24">
        <f t="shared" si="19"/>
        <v>5.3</v>
      </c>
      <c r="U85" s="24">
        <f t="shared" si="21"/>
        <v>5.3</v>
      </c>
      <c r="V85" s="24">
        <f t="shared" si="21"/>
        <v>5.3</v>
      </c>
    </row>
    <row r="86" spans="1:22" s="2" customFormat="1" ht="10.5">
      <c r="A86" s="25" t="s">
        <v>201</v>
      </c>
      <c r="B86" s="26" t="s">
        <v>139</v>
      </c>
      <c r="C86" s="24" t="s">
        <v>173</v>
      </c>
      <c r="D86" s="21">
        <v>111.2</v>
      </c>
      <c r="E86" s="21">
        <v>109.1</v>
      </c>
      <c r="F86" s="24">
        <v>108.9</v>
      </c>
      <c r="G86" s="24">
        <v>78.7</v>
      </c>
      <c r="H86" s="24">
        <v>78.7</v>
      </c>
      <c r="I86" s="24">
        <v>78</v>
      </c>
      <c r="J86" s="24">
        <v>78</v>
      </c>
      <c r="K86" s="24">
        <f t="shared" si="18"/>
        <v>78</v>
      </c>
      <c r="L86" s="24">
        <f t="shared" si="18"/>
        <v>78</v>
      </c>
      <c r="M86" s="24">
        <f t="shared" si="18"/>
        <v>78</v>
      </c>
      <c r="N86" s="24">
        <f t="shared" si="18"/>
        <v>78</v>
      </c>
      <c r="O86" s="24">
        <f t="shared" si="18"/>
        <v>78</v>
      </c>
      <c r="P86" s="24">
        <f t="shared" si="18"/>
        <v>78</v>
      </c>
      <c r="Q86" s="24">
        <f t="shared" si="18"/>
        <v>78</v>
      </c>
      <c r="R86" s="24">
        <f t="shared" si="19"/>
        <v>78</v>
      </c>
      <c r="S86" s="24">
        <f t="shared" si="20"/>
        <v>78</v>
      </c>
      <c r="T86" s="24">
        <f t="shared" si="19"/>
        <v>78</v>
      </c>
      <c r="U86" s="24">
        <f t="shared" si="21"/>
        <v>78</v>
      </c>
      <c r="V86" s="24">
        <f t="shared" si="21"/>
        <v>78</v>
      </c>
    </row>
    <row r="87" spans="1:22" s="2" customFormat="1" ht="10.5">
      <c r="A87" s="25" t="s">
        <v>202</v>
      </c>
      <c r="B87" s="26" t="s">
        <v>140</v>
      </c>
      <c r="C87" s="24" t="s">
        <v>173</v>
      </c>
      <c r="D87" s="21">
        <v>126.9</v>
      </c>
      <c r="E87" s="21">
        <v>53.4</v>
      </c>
      <c r="F87" s="24">
        <v>62.2</v>
      </c>
      <c r="G87" s="24">
        <v>62</v>
      </c>
      <c r="H87" s="24">
        <v>62</v>
      </c>
      <c r="I87" s="24">
        <v>34.5</v>
      </c>
      <c r="J87" s="24">
        <v>34.5</v>
      </c>
      <c r="K87" s="24">
        <f t="shared" si="18"/>
        <v>34.5</v>
      </c>
      <c r="L87" s="24">
        <f t="shared" si="18"/>
        <v>34.5</v>
      </c>
      <c r="M87" s="24">
        <f t="shared" si="18"/>
        <v>34.5</v>
      </c>
      <c r="N87" s="24">
        <f t="shared" si="18"/>
        <v>34.5</v>
      </c>
      <c r="O87" s="24">
        <f t="shared" si="18"/>
        <v>34.5</v>
      </c>
      <c r="P87" s="24">
        <f t="shared" si="18"/>
        <v>34.5</v>
      </c>
      <c r="Q87" s="24">
        <f t="shared" si="18"/>
        <v>34.5</v>
      </c>
      <c r="R87" s="24">
        <f t="shared" si="19"/>
        <v>34.5</v>
      </c>
      <c r="S87" s="24">
        <f t="shared" si="20"/>
        <v>34.5</v>
      </c>
      <c r="T87" s="24">
        <f t="shared" si="19"/>
        <v>34.5</v>
      </c>
      <c r="U87" s="24">
        <f t="shared" si="21"/>
        <v>34.5</v>
      </c>
      <c r="V87" s="24">
        <f t="shared" si="21"/>
        <v>34.5</v>
      </c>
    </row>
    <row r="88" spans="1:22" s="2" customFormat="1" ht="10.5">
      <c r="A88" s="25" t="s">
        <v>203</v>
      </c>
      <c r="B88" s="26" t="s">
        <v>141</v>
      </c>
      <c r="C88" s="24" t="s">
        <v>173</v>
      </c>
      <c r="D88" s="21">
        <v>0</v>
      </c>
      <c r="E88" s="21">
        <v>0.5</v>
      </c>
      <c r="F88" s="24">
        <v>2.7</v>
      </c>
      <c r="G88" s="24">
        <v>0.6</v>
      </c>
      <c r="H88" s="24">
        <v>0.6</v>
      </c>
      <c r="I88" s="24">
        <v>0.6</v>
      </c>
      <c r="J88" s="24">
        <v>0.6</v>
      </c>
      <c r="K88" s="24">
        <f t="shared" si="18"/>
        <v>0.6</v>
      </c>
      <c r="L88" s="24">
        <f t="shared" si="18"/>
        <v>0.6</v>
      </c>
      <c r="M88" s="24">
        <f t="shared" si="18"/>
        <v>0.6</v>
      </c>
      <c r="N88" s="24">
        <f t="shared" si="18"/>
        <v>0.6</v>
      </c>
      <c r="O88" s="24">
        <f t="shared" si="18"/>
        <v>0.6</v>
      </c>
      <c r="P88" s="24">
        <f t="shared" si="18"/>
        <v>0.6</v>
      </c>
      <c r="Q88" s="24">
        <f t="shared" si="18"/>
        <v>0.6</v>
      </c>
      <c r="R88" s="24">
        <f t="shared" si="19"/>
        <v>0.6</v>
      </c>
      <c r="S88" s="24">
        <f t="shared" si="20"/>
        <v>0.6</v>
      </c>
      <c r="T88" s="24">
        <f t="shared" si="19"/>
        <v>0.6</v>
      </c>
      <c r="U88" s="24">
        <f t="shared" si="21"/>
        <v>0.6</v>
      </c>
      <c r="V88" s="24">
        <f t="shared" si="21"/>
        <v>0.6</v>
      </c>
    </row>
    <row r="89" spans="1:22" s="2" customFormat="1" ht="10.5">
      <c r="A89" s="25" t="s">
        <v>204</v>
      </c>
      <c r="B89" s="26" t="s">
        <v>142</v>
      </c>
      <c r="C89" s="24" t="s">
        <v>173</v>
      </c>
      <c r="D89" s="21">
        <v>593.79999999999995</v>
      </c>
      <c r="E89" s="21">
        <v>579.1</v>
      </c>
      <c r="F89" s="24">
        <v>318.7</v>
      </c>
      <c r="G89" s="24">
        <v>300</v>
      </c>
      <c r="H89" s="24">
        <v>300</v>
      </c>
      <c r="I89" s="24">
        <v>300</v>
      </c>
      <c r="J89" s="24">
        <v>300</v>
      </c>
      <c r="K89" s="24">
        <f t="shared" si="18"/>
        <v>300</v>
      </c>
      <c r="L89" s="24">
        <f t="shared" si="18"/>
        <v>300</v>
      </c>
      <c r="M89" s="24">
        <f t="shared" si="18"/>
        <v>300</v>
      </c>
      <c r="N89" s="24">
        <f t="shared" si="18"/>
        <v>300</v>
      </c>
      <c r="O89" s="24">
        <f t="shared" si="18"/>
        <v>300</v>
      </c>
      <c r="P89" s="24">
        <f t="shared" si="18"/>
        <v>300</v>
      </c>
      <c r="Q89" s="24">
        <f t="shared" si="18"/>
        <v>300</v>
      </c>
      <c r="R89" s="24">
        <f t="shared" si="19"/>
        <v>300</v>
      </c>
      <c r="S89" s="24">
        <f t="shared" si="20"/>
        <v>300</v>
      </c>
      <c r="T89" s="24">
        <f t="shared" si="19"/>
        <v>300</v>
      </c>
      <c r="U89" s="24">
        <f t="shared" si="21"/>
        <v>300</v>
      </c>
      <c r="V89" s="24">
        <f t="shared" si="21"/>
        <v>300</v>
      </c>
    </row>
    <row r="90" spans="1:22" s="2" customFormat="1" ht="10.5">
      <c r="A90" s="25" t="s">
        <v>205</v>
      </c>
      <c r="B90" s="26" t="s">
        <v>143</v>
      </c>
      <c r="C90" s="24" t="s">
        <v>173</v>
      </c>
      <c r="D90" s="21">
        <v>64.099999999999994</v>
      </c>
      <c r="E90" s="21">
        <v>90.9</v>
      </c>
      <c r="F90" s="24">
        <v>82.6</v>
      </c>
      <c r="G90" s="24">
        <v>62.1</v>
      </c>
      <c r="H90" s="24">
        <v>62.1</v>
      </c>
      <c r="I90" s="24">
        <v>103.2</v>
      </c>
      <c r="J90" s="24">
        <v>103.2</v>
      </c>
      <c r="K90" s="24">
        <v>110.7</v>
      </c>
      <c r="L90" s="24">
        <v>110.7</v>
      </c>
      <c r="M90" s="24">
        <v>110.7</v>
      </c>
      <c r="N90" s="24">
        <v>110.7</v>
      </c>
      <c r="O90" s="24">
        <v>110.7</v>
      </c>
      <c r="P90" s="24">
        <v>110.7</v>
      </c>
      <c r="Q90" s="24">
        <v>110.7</v>
      </c>
      <c r="R90" s="24">
        <v>110.7</v>
      </c>
      <c r="S90" s="24">
        <v>110.7</v>
      </c>
      <c r="T90" s="24">
        <v>110.7</v>
      </c>
      <c r="U90" s="24">
        <v>110.7</v>
      </c>
      <c r="V90" s="24">
        <v>110.7</v>
      </c>
    </row>
    <row r="91" spans="1:22" s="2" customFormat="1" ht="10.5">
      <c r="A91" s="25" t="s">
        <v>206</v>
      </c>
      <c r="B91" s="26" t="s">
        <v>144</v>
      </c>
      <c r="C91" s="24" t="s">
        <v>173</v>
      </c>
      <c r="D91" s="21">
        <v>0</v>
      </c>
      <c r="E91" s="21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f t="shared" si="18"/>
        <v>0</v>
      </c>
      <c r="L91" s="24">
        <f t="shared" si="18"/>
        <v>0</v>
      </c>
      <c r="M91" s="24">
        <f t="shared" si="18"/>
        <v>0</v>
      </c>
      <c r="N91" s="24">
        <f t="shared" si="18"/>
        <v>0</v>
      </c>
      <c r="O91" s="24">
        <f t="shared" si="18"/>
        <v>0</v>
      </c>
      <c r="P91" s="24">
        <f t="shared" si="18"/>
        <v>0</v>
      </c>
      <c r="Q91" s="24">
        <f t="shared" si="18"/>
        <v>0</v>
      </c>
      <c r="R91" s="24">
        <f>Q91</f>
        <v>0</v>
      </c>
      <c r="S91" s="24">
        <f t="shared" ref="S91:S103" si="22">R91</f>
        <v>0</v>
      </c>
      <c r="T91" s="24">
        <f>S91</f>
        <v>0</v>
      </c>
      <c r="U91" s="24">
        <f t="shared" ref="U91:U103" si="23">T91</f>
        <v>0</v>
      </c>
      <c r="V91" s="24">
        <f>U91</f>
        <v>0</v>
      </c>
    </row>
    <row r="92" spans="1:22" s="2" customFormat="1" ht="10.5">
      <c r="A92" s="25" t="s">
        <v>207</v>
      </c>
      <c r="B92" s="26" t="s">
        <v>145</v>
      </c>
      <c r="C92" s="24" t="s">
        <v>173</v>
      </c>
      <c r="D92" s="21">
        <v>42.6</v>
      </c>
      <c r="E92" s="21">
        <v>29.2</v>
      </c>
      <c r="F92" s="24">
        <v>36</v>
      </c>
      <c r="G92" s="24">
        <v>36.5</v>
      </c>
      <c r="H92" s="24">
        <v>36.5</v>
      </c>
      <c r="I92" s="24">
        <v>36.5</v>
      </c>
      <c r="J92" s="24">
        <v>36.5</v>
      </c>
      <c r="K92" s="24">
        <f t="shared" si="18"/>
        <v>36.5</v>
      </c>
      <c r="L92" s="24">
        <f t="shared" si="18"/>
        <v>36.5</v>
      </c>
      <c r="M92" s="24">
        <f t="shared" si="18"/>
        <v>36.5</v>
      </c>
      <c r="N92" s="24">
        <f t="shared" si="18"/>
        <v>36.5</v>
      </c>
      <c r="O92" s="24">
        <f t="shared" si="18"/>
        <v>36.5</v>
      </c>
      <c r="P92" s="24">
        <f t="shared" si="18"/>
        <v>36.5</v>
      </c>
      <c r="Q92" s="24">
        <f t="shared" si="18"/>
        <v>36.5</v>
      </c>
      <c r="R92" s="24">
        <f>Q92</f>
        <v>36.5</v>
      </c>
      <c r="S92" s="24">
        <f t="shared" si="22"/>
        <v>36.5</v>
      </c>
      <c r="T92" s="24">
        <f>S92</f>
        <v>36.5</v>
      </c>
      <c r="U92" s="24">
        <f t="shared" si="23"/>
        <v>36.5</v>
      </c>
      <c r="V92" s="24">
        <f>U92</f>
        <v>36.5</v>
      </c>
    </row>
    <row r="93" spans="1:22" s="2" customFormat="1" ht="10.5">
      <c r="A93" s="25" t="s">
        <v>208</v>
      </c>
      <c r="B93" s="26" t="s">
        <v>146</v>
      </c>
      <c r="C93" s="24" t="s">
        <v>173</v>
      </c>
      <c r="D93" s="21">
        <v>13.8</v>
      </c>
      <c r="E93" s="21">
        <v>14.6</v>
      </c>
      <c r="F93" s="24">
        <v>15.9</v>
      </c>
      <c r="G93" s="24">
        <v>14</v>
      </c>
      <c r="H93" s="24">
        <v>14</v>
      </c>
      <c r="I93" s="24">
        <v>22.4</v>
      </c>
      <c r="J93" s="24">
        <v>22.4</v>
      </c>
      <c r="K93" s="24">
        <f t="shared" si="18"/>
        <v>22.4</v>
      </c>
      <c r="L93" s="24">
        <f t="shared" si="18"/>
        <v>22.4</v>
      </c>
      <c r="M93" s="24">
        <f t="shared" si="18"/>
        <v>22.4</v>
      </c>
      <c r="N93" s="24">
        <f t="shared" si="18"/>
        <v>22.4</v>
      </c>
      <c r="O93" s="24">
        <f t="shared" si="18"/>
        <v>22.4</v>
      </c>
      <c r="P93" s="24">
        <f t="shared" si="18"/>
        <v>22.4</v>
      </c>
      <c r="Q93" s="24">
        <f t="shared" si="18"/>
        <v>22.4</v>
      </c>
      <c r="R93" s="24">
        <f>Q93</f>
        <v>22.4</v>
      </c>
      <c r="S93" s="24">
        <f t="shared" si="22"/>
        <v>22.4</v>
      </c>
      <c r="T93" s="24">
        <f>S93</f>
        <v>22.4</v>
      </c>
      <c r="U93" s="24">
        <f t="shared" si="23"/>
        <v>22.4</v>
      </c>
      <c r="V93" s="24">
        <f>U93</f>
        <v>22.4</v>
      </c>
    </row>
    <row r="94" spans="1:22" s="2" customFormat="1" ht="10.5">
      <c r="A94" s="25" t="s">
        <v>209</v>
      </c>
      <c r="B94" s="26" t="s">
        <v>147</v>
      </c>
      <c r="C94" s="24" t="s">
        <v>173</v>
      </c>
      <c r="D94" s="21">
        <v>0</v>
      </c>
      <c r="E94" s="21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f t="shared" si="18"/>
        <v>0</v>
      </c>
      <c r="L94" s="24">
        <f t="shared" si="18"/>
        <v>0</v>
      </c>
      <c r="M94" s="24">
        <f t="shared" si="18"/>
        <v>0</v>
      </c>
      <c r="N94" s="24">
        <f t="shared" si="18"/>
        <v>0</v>
      </c>
      <c r="O94" s="24">
        <f t="shared" si="18"/>
        <v>0</v>
      </c>
      <c r="P94" s="24">
        <f t="shared" si="18"/>
        <v>0</v>
      </c>
      <c r="Q94" s="24">
        <f t="shared" si="18"/>
        <v>0</v>
      </c>
      <c r="R94" s="24">
        <f>Q94</f>
        <v>0</v>
      </c>
      <c r="S94" s="24">
        <f t="shared" si="22"/>
        <v>0</v>
      </c>
      <c r="T94" s="24">
        <f>S94</f>
        <v>0</v>
      </c>
      <c r="U94" s="24">
        <f t="shared" si="23"/>
        <v>0</v>
      </c>
      <c r="V94" s="24">
        <f>U94</f>
        <v>0</v>
      </c>
    </row>
    <row r="95" spans="1:22" s="2" customFormat="1" ht="10.5">
      <c r="A95" s="25" t="s">
        <v>210</v>
      </c>
      <c r="B95" s="26" t="s">
        <v>148</v>
      </c>
      <c r="C95" s="24" t="s">
        <v>173</v>
      </c>
      <c r="D95" s="21">
        <v>1.5</v>
      </c>
      <c r="E95" s="21">
        <v>0.1</v>
      </c>
      <c r="F95" s="24">
        <v>0.1</v>
      </c>
      <c r="G95" s="24">
        <v>0.1</v>
      </c>
      <c r="H95" s="24">
        <v>0.1</v>
      </c>
      <c r="I95" s="24">
        <v>0</v>
      </c>
      <c r="J95" s="24">
        <v>0</v>
      </c>
      <c r="K95" s="24">
        <f t="shared" si="18"/>
        <v>0</v>
      </c>
      <c r="L95" s="24">
        <f t="shared" si="18"/>
        <v>0</v>
      </c>
      <c r="M95" s="24">
        <f t="shared" si="18"/>
        <v>0</v>
      </c>
      <c r="N95" s="24">
        <f t="shared" si="18"/>
        <v>0</v>
      </c>
      <c r="O95" s="24">
        <f t="shared" si="18"/>
        <v>0</v>
      </c>
      <c r="P95" s="24">
        <f t="shared" si="18"/>
        <v>0</v>
      </c>
      <c r="Q95" s="24">
        <f t="shared" si="18"/>
        <v>0</v>
      </c>
      <c r="R95" s="24">
        <f>Q95</f>
        <v>0</v>
      </c>
      <c r="S95" s="24">
        <f t="shared" si="22"/>
        <v>0</v>
      </c>
      <c r="T95" s="24">
        <f>S95</f>
        <v>0</v>
      </c>
      <c r="U95" s="24">
        <f t="shared" si="23"/>
        <v>0</v>
      </c>
      <c r="V95" s="24">
        <f>U95</f>
        <v>0</v>
      </c>
    </row>
    <row r="96" spans="1:22" s="2" customFormat="1" ht="21" customHeight="1">
      <c r="A96" s="25" t="s">
        <v>120</v>
      </c>
      <c r="B96" s="37" t="s">
        <v>178</v>
      </c>
      <c r="C96" s="24" t="s">
        <v>173</v>
      </c>
      <c r="D96" s="21">
        <f t="shared" ref="D96:R96" si="24">D63-D82</f>
        <v>-32.599999999999909</v>
      </c>
      <c r="E96" s="21">
        <f t="shared" si="24"/>
        <v>5.5999999999997954</v>
      </c>
      <c r="F96" s="21">
        <f t="shared" si="24"/>
        <v>33.899999999999977</v>
      </c>
      <c r="G96" s="21">
        <f t="shared" si="24"/>
        <v>0</v>
      </c>
      <c r="H96" s="21">
        <f t="shared" si="24"/>
        <v>0</v>
      </c>
      <c r="I96" s="21">
        <f t="shared" si="24"/>
        <v>0</v>
      </c>
      <c r="J96" s="21">
        <f t="shared" si="24"/>
        <v>0</v>
      </c>
      <c r="K96" s="21">
        <f t="shared" si="24"/>
        <v>0</v>
      </c>
      <c r="L96" s="21">
        <f t="shared" si="24"/>
        <v>0</v>
      </c>
      <c r="M96" s="21">
        <f t="shared" si="24"/>
        <v>0</v>
      </c>
      <c r="N96" s="21">
        <f t="shared" si="24"/>
        <v>0</v>
      </c>
      <c r="O96" s="21">
        <f t="shared" si="24"/>
        <v>0</v>
      </c>
      <c r="P96" s="21">
        <f t="shared" si="24"/>
        <v>0</v>
      </c>
      <c r="Q96" s="21">
        <f t="shared" si="24"/>
        <v>0</v>
      </c>
      <c r="R96" s="21">
        <f t="shared" si="24"/>
        <v>0</v>
      </c>
      <c r="S96" s="21">
        <f t="shared" ref="S96:V96" si="25">S63-S82</f>
        <v>0</v>
      </c>
      <c r="T96" s="21">
        <f t="shared" si="25"/>
        <v>0</v>
      </c>
      <c r="U96" s="21">
        <f t="shared" si="25"/>
        <v>0</v>
      </c>
      <c r="V96" s="21">
        <f t="shared" si="25"/>
        <v>0</v>
      </c>
    </row>
    <row r="97" spans="1:22" s="2" customFormat="1" ht="10.5">
      <c r="A97" s="25" t="s">
        <v>122</v>
      </c>
      <c r="B97" s="27" t="s">
        <v>149</v>
      </c>
      <c r="C97" s="24" t="s">
        <v>173</v>
      </c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s="2" customFormat="1" ht="21">
      <c r="A98" s="25" t="s">
        <v>124</v>
      </c>
      <c r="B98" s="28" t="s">
        <v>150</v>
      </c>
      <c r="C98" s="24" t="s">
        <v>173</v>
      </c>
      <c r="D98" s="21">
        <v>93.9</v>
      </c>
      <c r="E98" s="21">
        <v>96.5</v>
      </c>
      <c r="F98" s="21">
        <v>90.7</v>
      </c>
      <c r="G98" s="21">
        <v>86.7</v>
      </c>
      <c r="H98" s="21">
        <v>86.7</v>
      </c>
      <c r="I98" s="21">
        <v>84.4</v>
      </c>
      <c r="J98" s="21">
        <v>84.4</v>
      </c>
      <c r="K98" s="21">
        <v>82.3</v>
      </c>
      <c r="L98" s="21">
        <v>82.3</v>
      </c>
      <c r="M98" s="21">
        <v>80.099999999999994</v>
      </c>
      <c r="N98" s="21">
        <v>80.099999999999994</v>
      </c>
      <c r="O98" s="21">
        <v>78</v>
      </c>
      <c r="P98" s="21">
        <v>78</v>
      </c>
      <c r="Q98" s="21">
        <v>75.900000000000006</v>
      </c>
      <c r="R98" s="21">
        <v>75.900000000000006</v>
      </c>
      <c r="S98" s="21">
        <v>75.900000000000006</v>
      </c>
      <c r="T98" s="21">
        <v>75.900000000000006</v>
      </c>
      <c r="U98" s="21">
        <v>75.900000000000006</v>
      </c>
      <c r="V98" s="21">
        <v>75.900000000000006</v>
      </c>
    </row>
    <row r="99" spans="1:22" s="30" customFormat="1" ht="10.5">
      <c r="A99" s="25"/>
      <c r="B99" s="29" t="s">
        <v>151</v>
      </c>
      <c r="C99" s="24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s="30" customFormat="1" ht="30.95" customHeight="1">
      <c r="A100" s="25" t="s">
        <v>152</v>
      </c>
      <c r="B100" s="28" t="s">
        <v>153</v>
      </c>
      <c r="C100" s="24" t="s">
        <v>177</v>
      </c>
      <c r="D100" s="21">
        <v>13641</v>
      </c>
      <c r="E100" s="21">
        <v>14088</v>
      </c>
      <c r="F100" s="21">
        <v>15144</v>
      </c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s="30" customFormat="1" ht="10.5">
      <c r="A101" s="25" t="s">
        <v>214</v>
      </c>
      <c r="B101" s="26" t="s">
        <v>154</v>
      </c>
      <c r="C101" s="24" t="s">
        <v>177</v>
      </c>
      <c r="D101" s="21">
        <v>14869</v>
      </c>
      <c r="E101" s="21">
        <v>15356</v>
      </c>
      <c r="F101" s="21">
        <v>16507</v>
      </c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s="30" customFormat="1" ht="10.5">
      <c r="A102" s="25" t="s">
        <v>215</v>
      </c>
      <c r="B102" s="26" t="s">
        <v>155</v>
      </c>
      <c r="C102" s="24" t="s">
        <v>177</v>
      </c>
      <c r="D102" s="21">
        <v>11732</v>
      </c>
      <c r="E102" s="21">
        <v>12116</v>
      </c>
      <c r="F102" s="21">
        <v>13024</v>
      </c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s="30" customFormat="1" ht="10.5">
      <c r="A103" s="25" t="s">
        <v>216</v>
      </c>
      <c r="B103" s="26" t="s">
        <v>156</v>
      </c>
      <c r="C103" s="24" t="s">
        <v>177</v>
      </c>
      <c r="D103" s="21">
        <v>13232</v>
      </c>
      <c r="E103" s="21">
        <v>13665</v>
      </c>
      <c r="F103" s="21">
        <v>14690</v>
      </c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s="30" customFormat="1" ht="10.5">
      <c r="A104" s="25"/>
      <c r="B104" s="29" t="s">
        <v>157</v>
      </c>
      <c r="C104" s="24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s="30" customFormat="1" ht="10.5">
      <c r="A105" s="25" t="s">
        <v>158</v>
      </c>
      <c r="B105" s="31" t="s">
        <v>212</v>
      </c>
      <c r="C105" s="32" t="s">
        <v>211</v>
      </c>
      <c r="D105" s="21">
        <v>6.99</v>
      </c>
      <c r="E105" s="21">
        <v>7.23</v>
      </c>
      <c r="F105" s="21">
        <v>7.13</v>
      </c>
      <c r="G105" s="21">
        <v>7.05</v>
      </c>
      <c r="H105" s="21">
        <v>7.05</v>
      </c>
      <c r="I105" s="21">
        <v>6.95</v>
      </c>
      <c r="J105" s="21">
        <v>6.95</v>
      </c>
      <c r="K105" s="21">
        <v>6.91</v>
      </c>
      <c r="L105" s="21">
        <v>6.91</v>
      </c>
      <c r="M105" s="21">
        <v>6.91</v>
      </c>
      <c r="N105" s="21">
        <v>6.91</v>
      </c>
      <c r="O105" s="21">
        <v>6.91</v>
      </c>
      <c r="P105" s="21">
        <v>6.91</v>
      </c>
      <c r="Q105" s="21">
        <v>6.91</v>
      </c>
      <c r="R105" s="21">
        <v>6.91</v>
      </c>
      <c r="S105" s="21">
        <v>6.91</v>
      </c>
      <c r="T105" s="21">
        <v>6.91</v>
      </c>
      <c r="U105" s="21">
        <v>6.91</v>
      </c>
      <c r="V105" s="21">
        <v>6.91</v>
      </c>
    </row>
    <row r="106" spans="1:22" s="30" customFormat="1" ht="21">
      <c r="A106" s="33" t="s">
        <v>159</v>
      </c>
      <c r="B106" s="31" t="s">
        <v>213</v>
      </c>
      <c r="C106" s="32" t="s">
        <v>211</v>
      </c>
      <c r="D106" s="21">
        <v>6.01</v>
      </c>
      <c r="E106" s="21">
        <v>6.21</v>
      </c>
      <c r="F106" s="21">
        <v>6.13</v>
      </c>
      <c r="G106" s="21">
        <v>6.06</v>
      </c>
      <c r="H106" s="21">
        <v>6.06</v>
      </c>
      <c r="I106" s="21">
        <v>5.98</v>
      </c>
      <c r="J106" s="21">
        <v>5.98</v>
      </c>
      <c r="K106" s="21">
        <v>5.94</v>
      </c>
      <c r="L106" s="21">
        <v>5.94</v>
      </c>
      <c r="M106" s="21">
        <v>5.94</v>
      </c>
      <c r="N106" s="21">
        <v>5.94</v>
      </c>
      <c r="O106" s="21">
        <v>5.94</v>
      </c>
      <c r="P106" s="21">
        <v>5.94</v>
      </c>
      <c r="Q106" s="21">
        <v>5.94</v>
      </c>
      <c r="R106" s="21">
        <v>5.94</v>
      </c>
      <c r="S106" s="21">
        <v>5.94</v>
      </c>
      <c r="T106" s="21">
        <v>5.94</v>
      </c>
      <c r="U106" s="21">
        <v>5.94</v>
      </c>
      <c r="V106" s="21">
        <v>5.94</v>
      </c>
    </row>
    <row r="107" spans="1:22" s="30" customFormat="1" ht="21">
      <c r="A107" s="25" t="s">
        <v>162</v>
      </c>
      <c r="B107" s="28" t="s">
        <v>160</v>
      </c>
      <c r="C107" s="24" t="s">
        <v>161</v>
      </c>
      <c r="D107" s="23">
        <v>49271.9</v>
      </c>
      <c r="E107" s="23">
        <v>52053.3</v>
      </c>
      <c r="F107" s="23">
        <v>53706.37</v>
      </c>
      <c r="G107" s="23">
        <v>53974.9</v>
      </c>
      <c r="H107" s="23">
        <v>58002.879999999997</v>
      </c>
      <c r="I107" s="23">
        <v>54244.78</v>
      </c>
      <c r="J107" s="23">
        <v>62643.11</v>
      </c>
      <c r="K107" s="23">
        <v>54516</v>
      </c>
      <c r="L107" s="23">
        <v>67654.559999999998</v>
      </c>
      <c r="M107" s="21">
        <f>K107*M108/100</f>
        <v>54788.58</v>
      </c>
      <c r="N107" s="21">
        <f t="shared" ref="N107:Q107" si="26">L107*N108/100</f>
        <v>73066.924799999993</v>
      </c>
      <c r="O107" s="21">
        <f t="shared" si="26"/>
        <v>55062.522900000004</v>
      </c>
      <c r="P107" s="21">
        <f t="shared" si="26"/>
        <v>78912.278783999995</v>
      </c>
      <c r="Q107" s="21">
        <f t="shared" si="26"/>
        <v>55337.835514500002</v>
      </c>
      <c r="R107" s="21">
        <f>P107*R108/100</f>
        <v>85225.261086719984</v>
      </c>
      <c r="S107" s="21">
        <f t="shared" ref="S107" si="27">Q107*S108/100</f>
        <v>55614.524692072504</v>
      </c>
      <c r="T107" s="21">
        <f>R107*T108/100</f>
        <v>92043.281973657591</v>
      </c>
      <c r="U107" s="21">
        <f t="shared" ref="U107" si="28">S107*U108/100</f>
        <v>55892.597315532861</v>
      </c>
      <c r="V107" s="21">
        <f>T107*V108/100</f>
        <v>99406.744531550197</v>
      </c>
    </row>
    <row r="108" spans="1:22" s="30" customFormat="1" ht="21">
      <c r="A108" s="25" t="s">
        <v>164</v>
      </c>
      <c r="B108" s="28" t="s">
        <v>163</v>
      </c>
      <c r="C108" s="24" t="s">
        <v>63</v>
      </c>
      <c r="D108" s="21">
        <v>109</v>
      </c>
      <c r="E108" s="21">
        <v>105.7</v>
      </c>
      <c r="F108" s="21">
        <v>109</v>
      </c>
      <c r="G108" s="21">
        <v>100.5</v>
      </c>
      <c r="H108" s="21">
        <v>108</v>
      </c>
      <c r="I108" s="21">
        <v>100.5</v>
      </c>
      <c r="J108" s="21">
        <v>108</v>
      </c>
      <c r="K108" s="21">
        <v>100.5</v>
      </c>
      <c r="L108" s="21">
        <v>108</v>
      </c>
      <c r="M108" s="21">
        <v>100.5</v>
      </c>
      <c r="N108" s="21">
        <v>108</v>
      </c>
      <c r="O108" s="21">
        <v>100.5</v>
      </c>
      <c r="P108" s="21">
        <v>108</v>
      </c>
      <c r="Q108" s="21">
        <v>100.5</v>
      </c>
      <c r="R108" s="21">
        <v>108</v>
      </c>
      <c r="S108" s="21">
        <v>100.5</v>
      </c>
      <c r="T108" s="21">
        <v>108</v>
      </c>
      <c r="U108" s="21">
        <v>100.5</v>
      </c>
      <c r="V108" s="21">
        <v>108</v>
      </c>
    </row>
    <row r="109" spans="1:22" s="30" customFormat="1" ht="10.5">
      <c r="A109" s="25" t="s">
        <v>165</v>
      </c>
      <c r="B109" s="27" t="s">
        <v>169</v>
      </c>
      <c r="C109" s="24" t="s">
        <v>98</v>
      </c>
      <c r="D109" s="21">
        <v>0.4</v>
      </c>
      <c r="E109" s="21">
        <v>0.2</v>
      </c>
      <c r="F109" s="21">
        <v>0.23</v>
      </c>
      <c r="G109" s="21">
        <v>0.2</v>
      </c>
      <c r="H109" s="21">
        <v>0.2</v>
      </c>
      <c r="I109" s="21">
        <v>0.19</v>
      </c>
      <c r="J109" s="21">
        <v>0.19</v>
      </c>
      <c r="K109" s="21">
        <v>0.19</v>
      </c>
      <c r="L109" s="21">
        <v>0.19</v>
      </c>
      <c r="M109" s="21">
        <v>0.19</v>
      </c>
      <c r="N109" s="21">
        <v>0.19</v>
      </c>
      <c r="O109" s="21">
        <v>0.19</v>
      </c>
      <c r="P109" s="21">
        <v>0.19</v>
      </c>
      <c r="Q109" s="21">
        <v>0.19</v>
      </c>
      <c r="R109" s="21">
        <v>0.19</v>
      </c>
      <c r="S109" s="21">
        <v>0.19</v>
      </c>
      <c r="T109" s="21">
        <v>0.19</v>
      </c>
      <c r="U109" s="21">
        <v>0.19</v>
      </c>
      <c r="V109" s="21">
        <v>0.19</v>
      </c>
    </row>
    <row r="110" spans="1:22" s="30" customFormat="1" ht="10.5">
      <c r="A110" s="25" t="s">
        <v>166</v>
      </c>
      <c r="B110" s="27" t="s">
        <v>170</v>
      </c>
      <c r="C110" s="24" t="s">
        <v>42</v>
      </c>
      <c r="D110" s="21"/>
      <c r="E110" s="21"/>
      <c r="F110" s="21"/>
      <c r="G110" s="21"/>
      <c r="H110" s="21"/>
      <c r="I110" s="21"/>
      <c r="J110" s="21"/>
      <c r="K110" s="21"/>
      <c r="L110" s="21"/>
      <c r="M110" s="24"/>
      <c r="N110" s="24"/>
      <c r="O110" s="24"/>
      <c r="P110" s="24"/>
      <c r="Q110" s="24"/>
      <c r="R110" s="24"/>
      <c r="S110" s="24"/>
      <c r="T110" s="24"/>
      <c r="U110" s="24"/>
      <c r="V110" s="24"/>
    </row>
    <row r="111" spans="1:22" s="30" customFormat="1" ht="10.5">
      <c r="A111" s="25" t="s">
        <v>167</v>
      </c>
      <c r="B111" s="27" t="s">
        <v>171</v>
      </c>
      <c r="C111" s="24" t="s">
        <v>173</v>
      </c>
      <c r="D111" s="21">
        <v>1755.6</v>
      </c>
      <c r="E111" s="21">
        <v>1860.7</v>
      </c>
      <c r="F111" s="21">
        <v>1879.3</v>
      </c>
      <c r="G111" s="21">
        <v>1888.7</v>
      </c>
      <c r="H111" s="21">
        <v>2029.7</v>
      </c>
      <c r="I111" s="21">
        <v>1898.2</v>
      </c>
      <c r="J111" s="21">
        <v>2192</v>
      </c>
      <c r="K111" s="21">
        <v>1907.6</v>
      </c>
      <c r="L111" s="21">
        <v>2367.4</v>
      </c>
      <c r="M111" s="21">
        <f>K111*M112/100</f>
        <v>1926.6759999999997</v>
      </c>
      <c r="N111" s="21">
        <f>L111*N112/100</f>
        <v>2556.7919999999999</v>
      </c>
      <c r="O111" s="21">
        <f t="shared" ref="O111:Q111" si="29">M111*O112/100</f>
        <v>1945.9427599999999</v>
      </c>
      <c r="P111" s="21">
        <f t="shared" si="29"/>
        <v>2761.3353599999996</v>
      </c>
      <c r="Q111" s="21">
        <f t="shared" si="29"/>
        <v>1965.4021875999999</v>
      </c>
      <c r="R111" s="21">
        <f>P111*R112/100</f>
        <v>2982.2421887999994</v>
      </c>
      <c r="S111" s="21">
        <f t="shared" ref="S111" si="30">Q111*S112/100</f>
        <v>1985.0562094759998</v>
      </c>
      <c r="T111" s="21">
        <f>R111*T112/100</f>
        <v>3220.8215639039995</v>
      </c>
      <c r="U111" s="21">
        <f t="shared" ref="U111" si="31">S111*U112/100</f>
        <v>2004.9067715707599</v>
      </c>
      <c r="V111" s="21">
        <f>T111*V112/100</f>
        <v>3478.4872890163197</v>
      </c>
    </row>
    <row r="112" spans="1:22" s="30" customFormat="1" ht="10.5">
      <c r="A112" s="25" t="s">
        <v>168</v>
      </c>
      <c r="B112" s="27" t="s">
        <v>179</v>
      </c>
      <c r="C112" s="24" t="s">
        <v>63</v>
      </c>
      <c r="D112" s="21">
        <v>107.8</v>
      </c>
      <c r="E112" s="21">
        <v>106</v>
      </c>
      <c r="F112" s="21">
        <v>101</v>
      </c>
      <c r="G112" s="21">
        <v>100.5</v>
      </c>
      <c r="H112" s="21">
        <v>108</v>
      </c>
      <c r="I112" s="21">
        <v>101</v>
      </c>
      <c r="J112" s="21">
        <v>108</v>
      </c>
      <c r="K112" s="21">
        <v>101</v>
      </c>
      <c r="L112" s="21">
        <v>108</v>
      </c>
      <c r="M112" s="21">
        <v>101</v>
      </c>
      <c r="N112" s="21">
        <v>108</v>
      </c>
      <c r="O112" s="21">
        <v>101</v>
      </c>
      <c r="P112" s="21">
        <v>108</v>
      </c>
      <c r="Q112" s="21">
        <v>101</v>
      </c>
      <c r="R112" s="21">
        <v>108</v>
      </c>
      <c r="S112" s="21">
        <v>101</v>
      </c>
      <c r="T112" s="21">
        <v>108</v>
      </c>
      <c r="U112" s="21">
        <v>101</v>
      </c>
      <c r="V112" s="21">
        <v>108</v>
      </c>
    </row>
    <row r="113" spans="1:20" s="2" customFormat="1">
      <c r="A113" s="58" t="s">
        <v>182</v>
      </c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S113" s="52"/>
      <c r="T113" s="53"/>
    </row>
    <row r="114" spans="1:20" s="3" customFormat="1">
      <c r="A114" s="56" t="s">
        <v>172</v>
      </c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S114" s="44"/>
      <c r="T114" s="45"/>
    </row>
  </sheetData>
  <mergeCells count="17">
    <mergeCell ref="T1:V1"/>
    <mergeCell ref="S7:T7"/>
    <mergeCell ref="U7:V7"/>
    <mergeCell ref="G6:V6"/>
    <mergeCell ref="A114:L114"/>
    <mergeCell ref="A113:L113"/>
    <mergeCell ref="M7:N7"/>
    <mergeCell ref="A2:L2"/>
    <mergeCell ref="A4:L4"/>
    <mergeCell ref="G7:H7"/>
    <mergeCell ref="I7:J7"/>
    <mergeCell ref="K7:L7"/>
    <mergeCell ref="F7:F9"/>
    <mergeCell ref="E7:E9"/>
    <mergeCell ref="D7:D9"/>
    <mergeCell ref="O7:P7"/>
    <mergeCell ref="Q7:R7"/>
  </mergeCells>
  <phoneticPr fontId="0" type="noConversion"/>
  <pageMargins left="0.39370078740157483" right="0.39370078740157483" top="0.78740157480314965" bottom="0.39370078740157483" header="0.19685039370078741" footer="0.19685039370078741"/>
  <pageSetup paperSize="9" scale="76" fitToHeight="0" orientation="landscape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стр.1_6</vt:lpstr>
      <vt:lpstr>стр.1_6!Заголовки_для_печати</vt:lpstr>
      <vt:lpstr>стр.1_6!Область_печати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админ</cp:lastModifiedBy>
  <cp:lastPrinted>2023-04-21T11:37:46Z</cp:lastPrinted>
  <dcterms:created xsi:type="dcterms:W3CDTF">2018-10-15T12:06:40Z</dcterms:created>
  <dcterms:modified xsi:type="dcterms:W3CDTF">2024-11-07T12:46:33Z</dcterms:modified>
</cp:coreProperties>
</file>