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Документ" sheetId="2" r:id="rId1"/>
  </sheets>
  <definedNames>
    <definedName name="_xlnm.Print_Titles" localSheetId="0">Документ!$6:$6</definedName>
  </definedNames>
  <calcPr calcId="124519"/>
</workbook>
</file>

<file path=xl/calcChain.xml><?xml version="1.0" encoding="utf-8"?>
<calcChain xmlns="http://schemas.openxmlformats.org/spreadsheetml/2006/main">
  <c r="J29" i="2"/>
  <c r="H29"/>
  <c r="F29"/>
  <c r="E25"/>
  <c r="G25" s="1"/>
  <c r="E20"/>
  <c r="G20" s="1"/>
  <c r="E18"/>
  <c r="E9"/>
  <c r="E8"/>
  <c r="D29"/>
  <c r="K9"/>
  <c r="K11"/>
  <c r="K12"/>
  <c r="K14"/>
  <c r="K17"/>
  <c r="K18"/>
  <c r="K19"/>
  <c r="K20"/>
  <c r="K22"/>
  <c r="K25"/>
  <c r="K26"/>
  <c r="K27"/>
  <c r="K28"/>
  <c r="K8"/>
  <c r="I11"/>
  <c r="I9"/>
  <c r="I12"/>
  <c r="I14"/>
  <c r="I17"/>
  <c r="I18"/>
  <c r="I19"/>
  <c r="I20"/>
  <c r="I22"/>
  <c r="I25"/>
  <c r="I26"/>
  <c r="I27"/>
  <c r="I8"/>
  <c r="G9"/>
  <c r="G11"/>
  <c r="G12"/>
  <c r="G13"/>
  <c r="G14"/>
  <c r="G16"/>
  <c r="G17"/>
  <c r="G18"/>
  <c r="G19"/>
  <c r="G22"/>
  <c r="G26"/>
  <c r="G27"/>
  <c r="G8"/>
  <c r="K29" l="1"/>
  <c r="I29"/>
  <c r="E29"/>
  <c r="G29" s="1"/>
</calcChain>
</file>

<file path=xl/sharedStrings.xml><?xml version="1.0" encoding="utf-8"?>
<sst xmlns="http://schemas.openxmlformats.org/spreadsheetml/2006/main" count="56" uniqueCount="56">
  <si>
    <t xml:space="preserve">  Муниципальная программа "Развитие культуры Маловишерского муниципального района на 2021-2025 годы"</t>
  </si>
  <si>
    <t>0200000000</t>
  </si>
  <si>
    <t xml:space="preserve">  Муниципальная программа "Улучшение жилищных условий граждан и повышение качества жилищно-коммунальных услуг в Маловишерском муниципальном районе на 2021-2025 годы"</t>
  </si>
  <si>
    <t>0300000000</t>
  </si>
  <si>
    <t xml:space="preserve">  Муниципальная программа "Совершенствование системы муниципального управления в Маловишерском муниципальном районе на 2021-2025 годы"</t>
  </si>
  <si>
    <t>0500000000</t>
  </si>
  <si>
    <t xml:space="preserve">  Муниципальная программа "Управление муниципальными финансами Маловишерского муниципального района на 2021- 2025 годы"</t>
  </si>
  <si>
    <t>0600000000</t>
  </si>
  <si>
    <t xml:space="preserve">  Муниципальная программа "Защита населения и территорий от чрезвычайных ситуаций, обеспечение противопожарной защиты объектов и населенных пунктов Маловишерского муниципального района на 2021-2025 годы"</t>
  </si>
  <si>
    <t>0800000000</t>
  </si>
  <si>
    <t xml:space="preserve">  Муниципальная программа "Дорожная деятельность на территории Маловишерского района на 2021-2025 годы"</t>
  </si>
  <si>
    <t>1200000000</t>
  </si>
  <si>
    <t xml:space="preserve">  Муниципальная программа "Развитие образования и молодежной политики в Маловишерском муниципальном районе на 2021-2025 годы"</t>
  </si>
  <si>
    <t>1300000000</t>
  </si>
  <si>
    <t xml:space="preserve">  Муниципальная программа "Социальная поддержка населения на 2021-2025 годы"</t>
  </si>
  <si>
    <t>1400000000</t>
  </si>
  <si>
    <t xml:space="preserve">  Муниципальная программа "Развитие физической культуры и спорта Маловишерского муниципального района на 2021-2025 годы"</t>
  </si>
  <si>
    <t>1500000000</t>
  </si>
  <si>
    <t xml:space="preserve">  Муниципальная программа "Обеспечение жильем молодых семей на 2021-2025 годы "</t>
  </si>
  <si>
    <t>1700000000</t>
  </si>
  <si>
    <t xml:space="preserve">  Расходы на обеспечение деятельности отдельных органов местного самоуправления, не отнесенные к муниципальным программам</t>
  </si>
  <si>
    <t>7100000000</t>
  </si>
  <si>
    <t xml:space="preserve">  Прочие расходы не отнесенные к муниципальным программам</t>
  </si>
  <si>
    <t>7200000000</t>
  </si>
  <si>
    <t xml:space="preserve">  Счетная палата Маловишерского муниципального района Новгородской области</t>
  </si>
  <si>
    <t>7300000000</t>
  </si>
  <si>
    <t xml:space="preserve">  </t>
  </si>
  <si>
    <t>9900000000</t>
  </si>
  <si>
    <t xml:space="preserve">Всего расходов:   </t>
  </si>
  <si>
    <t>2022 исполнение</t>
  </si>
  <si>
    <t>2023 год ожидаемое исполнение</t>
  </si>
  <si>
    <t>2024 год</t>
  </si>
  <si>
    <t>в % к ожидаемому исполнению 2023 года</t>
  </si>
  <si>
    <t>2025 год</t>
  </si>
  <si>
    <t>в % к 2024 году</t>
  </si>
  <si>
    <t>2026 год</t>
  </si>
  <si>
    <t>в % к 2025 году</t>
  </si>
  <si>
    <t>код целевой статьи</t>
  </si>
  <si>
    <t>Наименование государственных программ</t>
  </si>
  <si>
    <t>0100000000</t>
  </si>
  <si>
    <t xml:space="preserve">  Муниципальная программа "Обеспечение экономического развития Маловишерского муниципального района на 2021-2025 годы"</t>
  </si>
  <si>
    <t>0400000000</t>
  </si>
  <si>
    <t xml:space="preserve">  Муниципальная программа "Градостроительная политика на территории Маловишерского района на 2021-2025 годы"</t>
  </si>
  <si>
    <t>0700000000</t>
  </si>
  <si>
    <t xml:space="preserve">  Муниципальная программа "Обеспечение общественного порядка и противодействие преступности в Маловишерском муниципальном районе на 2021-2025 годы"</t>
  </si>
  <si>
    <t>1100000000</t>
  </si>
  <si>
    <t xml:space="preserve">  Муниципальная программа "Совершенствование системы управления муниципальным имуществом в Маловишерском муниципальном районе на 2021-2025 годы"</t>
  </si>
  <si>
    <t xml:space="preserve">  Муниципальная программа "Развитие торговли в Маловишерском муниципальном районе на 2021-2025 годы"</t>
  </si>
  <si>
    <t>1600000000</t>
  </si>
  <si>
    <t>180000000</t>
  </si>
  <si>
    <t>190000000</t>
  </si>
  <si>
    <t xml:space="preserve">  Муниципальная программа "Формирование современной городской среды на территории Маловишерского муниципального района на 2021-2024 годы"</t>
  </si>
  <si>
    <t xml:space="preserve">  Муниципальная программа "Укрепление общественного здоровья в Маловишерском муниципальном районе Новгородской области на 2023-2025 годы"</t>
  </si>
  <si>
    <t>1000000000</t>
  </si>
  <si>
    <t>Муниципальная программа "Обеспечение прав потребителей в маловишерском муниципальном районе на 2021-2025 годы"</t>
  </si>
  <si>
    <t>Расходы бюджета муниципального района на 2024-2026 годы по муниципальным программам в сравнении с 2022 годом и ожидаемым исполнением за 2023 год</t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</si>
</sst>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1">
      <alignment shrinkToFit="1"/>
    </xf>
    <xf numFmtId="1" fontId="1" fillId="0" borderId="2">
      <alignment horizontal="left" vertical="top" wrapText="1" indent="2"/>
    </xf>
    <xf numFmtId="0" fontId="1" fillId="4" borderId="1">
      <alignment horizontal="center"/>
    </xf>
    <xf numFmtId="4" fontId="3" fillId="0" borderId="2">
      <alignment horizontal="right" vertical="top" shrinkToFit="1"/>
    </xf>
    <xf numFmtId="4" fontId="1" fillId="0" borderId="2">
      <alignment horizontal="right" vertical="top" shrinkToFit="1"/>
    </xf>
  </cellStyleXfs>
  <cellXfs count="44">
    <xf numFmtId="0" fontId="0" fillId="0" borderId="0" xfId="0"/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0" fontId="0" fillId="0" borderId="0" xfId="0" applyFont="1" applyFill="1" applyProtection="1">
      <protection locked="0"/>
    </xf>
    <xf numFmtId="0" fontId="6" fillId="5" borderId="4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Protection="1">
      <protection locked="0"/>
    </xf>
    <xf numFmtId="0" fontId="6" fillId="5" borderId="4" xfId="0" applyFont="1" applyFill="1" applyBorder="1" applyAlignment="1">
      <alignment horizontal="center" vertical="center" wrapText="1"/>
    </xf>
    <xf numFmtId="0" fontId="0" fillId="0" borderId="0" xfId="0" applyFont="1" applyProtection="1">
      <protection locked="0"/>
    </xf>
    <xf numFmtId="0" fontId="7" fillId="0" borderId="1" xfId="3" applyFont="1" applyFill="1">
      <alignment horizontal="center"/>
    </xf>
    <xf numFmtId="0" fontId="8" fillId="0" borderId="0" xfId="0" applyFont="1" applyProtection="1">
      <protection locked="0"/>
    </xf>
    <xf numFmtId="0" fontId="7" fillId="0" borderId="1" xfId="1" applyNumberFormat="1" applyFont="1" applyFill="1" applyProtection="1">
      <alignment wrapText="1"/>
    </xf>
    <xf numFmtId="0" fontId="7" fillId="0" borderId="1" xfId="2" applyNumberFormat="1" applyFont="1" applyFill="1" applyProtection="1"/>
    <xf numFmtId="0" fontId="8" fillId="0" borderId="0" xfId="0" applyFont="1" applyFill="1" applyProtection="1">
      <protection locked="0"/>
    </xf>
    <xf numFmtId="0" fontId="7" fillId="0" borderId="1" xfId="4" applyFont="1" applyFill="1">
      <alignment horizontal="right"/>
    </xf>
    <xf numFmtId="0" fontId="6" fillId="0" borderId="1" xfId="2" applyNumberFormat="1" applyFont="1" applyFill="1" applyProtection="1"/>
    <xf numFmtId="0" fontId="9" fillId="0" borderId="0" xfId="0" applyFont="1" applyFill="1" applyProtection="1">
      <protection locked="0"/>
    </xf>
    <xf numFmtId="1" fontId="7" fillId="0" borderId="4" xfId="7" applyNumberFormat="1" applyFont="1" applyFill="1" applyBorder="1" applyProtection="1">
      <alignment horizontal="center" vertical="top" shrinkToFit="1"/>
    </xf>
    <xf numFmtId="0" fontId="7" fillId="0" borderId="4" xfId="6" applyNumberFormat="1" applyFont="1" applyFill="1" applyBorder="1" applyProtection="1">
      <alignment vertical="top" wrapText="1"/>
    </xf>
    <xf numFmtId="0" fontId="7" fillId="0" borderId="1" xfId="13" applyFont="1" applyFill="1">
      <alignment horizontal="left" wrapText="1"/>
    </xf>
    <xf numFmtId="49" fontId="7" fillId="0" borderId="4" xfId="7" applyNumberFormat="1" applyFont="1" applyFill="1" applyBorder="1" applyProtection="1">
      <alignment horizontal="center" vertical="top" shrinkToFit="1"/>
    </xf>
    <xf numFmtId="0" fontId="7" fillId="0" borderId="2" xfId="6" applyNumberFormat="1" applyFont="1" applyFill="1" applyProtection="1">
      <alignment vertical="top" wrapText="1"/>
    </xf>
    <xf numFmtId="4" fontId="8" fillId="0" borderId="4" xfId="0" applyNumberFormat="1" applyFont="1" applyBorder="1" applyAlignment="1"/>
    <xf numFmtId="0" fontId="7" fillId="0" borderId="1" xfId="2" applyNumberFormat="1" applyFont="1" applyFill="1" applyAlignment="1" applyProtection="1">
      <alignment horizontal="right"/>
    </xf>
    <xf numFmtId="4" fontId="7" fillId="5" borderId="4" xfId="0" applyNumberFormat="1" applyFont="1" applyFill="1" applyBorder="1" applyAlignment="1" applyProtection="1">
      <alignment wrapText="1"/>
    </xf>
    <xf numFmtId="0" fontId="7" fillId="5" borderId="4" xfId="0" applyFont="1" applyFill="1" applyBorder="1" applyAlignment="1">
      <alignment wrapText="1"/>
    </xf>
    <xf numFmtId="4" fontId="7" fillId="0" borderId="4" xfId="7" applyNumberFormat="1" applyFont="1" applyFill="1" applyBorder="1" applyAlignment="1" applyProtection="1">
      <alignment shrinkToFit="1"/>
    </xf>
    <xf numFmtId="4" fontId="7" fillId="0" borderId="4" xfId="8" applyNumberFormat="1" applyFont="1" applyFill="1" applyBorder="1" applyAlignment="1" applyProtection="1">
      <alignment shrinkToFit="1"/>
    </xf>
    <xf numFmtId="0" fontId="9" fillId="0" borderId="4" xfId="0" applyFont="1" applyBorder="1" applyProtection="1">
      <protection locked="0"/>
    </xf>
    <xf numFmtId="0" fontId="6" fillId="0" borderId="4" xfId="10" applyNumberFormat="1" applyFont="1" applyFill="1" applyBorder="1" applyProtection="1">
      <alignment horizontal="right"/>
    </xf>
    <xf numFmtId="4" fontId="6" fillId="0" borderId="4" xfId="10" applyNumberFormat="1" applyFont="1" applyFill="1" applyBorder="1" applyAlignment="1" applyProtection="1"/>
    <xf numFmtId="4" fontId="6" fillId="0" borderId="4" xfId="11" applyNumberFormat="1" applyFont="1" applyFill="1" applyBorder="1" applyAlignment="1" applyProtection="1">
      <alignment shrinkToFit="1"/>
    </xf>
    <xf numFmtId="164" fontId="7" fillId="0" borderId="4" xfId="8" applyNumberFormat="1" applyFont="1" applyFill="1" applyBorder="1" applyAlignment="1" applyProtection="1">
      <alignment shrinkToFit="1"/>
    </xf>
    <xf numFmtId="164" fontId="6" fillId="0" borderId="4" xfId="8" applyNumberFormat="1" applyFont="1" applyFill="1" applyBorder="1" applyAlignment="1" applyProtection="1">
      <alignment shrinkToFit="1"/>
    </xf>
    <xf numFmtId="0" fontId="7" fillId="0" borderId="1" xfId="6" applyNumberFormat="1" applyFont="1" applyFill="1" applyBorder="1" applyProtection="1">
      <alignment vertical="top" wrapText="1"/>
    </xf>
    <xf numFmtId="0" fontId="7" fillId="0" borderId="1" xfId="3" applyNumberFormat="1" applyFont="1" applyFill="1" applyProtection="1">
      <alignment horizontal="center"/>
    </xf>
    <xf numFmtId="0" fontId="7" fillId="0" borderId="1" xfId="3" applyFont="1" applyFill="1">
      <alignment horizontal="center"/>
    </xf>
    <xf numFmtId="0" fontId="7" fillId="0" borderId="1" xfId="4" applyNumberFormat="1" applyFont="1" applyFill="1" applyProtection="1">
      <alignment horizontal="right"/>
    </xf>
    <xf numFmtId="0" fontId="7" fillId="0" borderId="1" xfId="4" applyFont="1" applyFill="1">
      <alignment horizontal="right"/>
    </xf>
    <xf numFmtId="0" fontId="6" fillId="5" borderId="4" xfId="0" applyNumberFormat="1" applyFont="1" applyFill="1" applyBorder="1" applyAlignment="1" applyProtection="1">
      <alignment horizontal="center" vertical="center" wrapText="1"/>
    </xf>
    <xf numFmtId="0" fontId="7" fillId="0" borderId="1" xfId="13" applyNumberFormat="1" applyFont="1" applyFill="1" applyProtection="1">
      <alignment horizontal="left" wrapText="1"/>
    </xf>
    <xf numFmtId="0" fontId="7" fillId="0" borderId="1" xfId="13" applyFont="1" applyFill="1">
      <alignment horizontal="left" wrapText="1"/>
    </xf>
    <xf numFmtId="0" fontId="6" fillId="0" borderId="4" xfId="5" applyNumberFormat="1" applyFont="1" applyFill="1" applyBorder="1" applyAlignment="1" applyProtection="1">
      <alignment horizontal="center" vertical="center" wrapText="1"/>
    </xf>
    <xf numFmtId="0" fontId="8" fillId="0" borderId="4" xfId="0" applyFont="1" applyBorder="1" applyAlignment="1"/>
    <xf numFmtId="0" fontId="7" fillId="0" borderId="4" xfId="4" applyFont="1" applyFill="1" applyBorder="1" applyAlignment="1">
      <alignment horizontal="right"/>
    </xf>
  </cellXfs>
  <cellStyles count="25">
    <cellStyle name="br" xfId="16"/>
    <cellStyle name="col" xfId="15"/>
    <cellStyle name="style0" xfId="17"/>
    <cellStyle name="td" xfId="18"/>
    <cellStyle name="tr" xfId="14"/>
    <cellStyle name="xl21" xfId="19"/>
    <cellStyle name="xl22" xfId="5"/>
    <cellStyle name="xl23" xfId="2"/>
    <cellStyle name="xl24" xfId="1"/>
    <cellStyle name="xl25" xfId="10"/>
    <cellStyle name="xl26" xfId="20"/>
    <cellStyle name="xl27" xfId="11"/>
    <cellStyle name="xl28" xfId="12"/>
    <cellStyle name="xl29" xfId="3"/>
    <cellStyle name="xl30" xfId="4"/>
    <cellStyle name="xl31" xfId="13"/>
    <cellStyle name="xl32" xfId="6"/>
    <cellStyle name="xl33" xfId="21"/>
    <cellStyle name="xl34" xfId="7"/>
    <cellStyle name="xl35" xfId="22"/>
    <cellStyle name="xl36" xfId="8"/>
    <cellStyle name="xl37" xfId="23"/>
    <cellStyle name="xl38" xfId="24"/>
    <cellStyle name="xl39" xfId="9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N31"/>
  <sheetViews>
    <sheetView showGridLines="0" tabSelected="1" zoomScaleSheetLayoutView="100" workbookViewId="0">
      <pane ySplit="6" topLeftCell="A16" activePane="bottomLeft" state="frozen"/>
      <selection pane="bottomLeft" activeCell="J29" sqref="J29"/>
    </sheetView>
  </sheetViews>
  <sheetFormatPr defaultRowHeight="15.75"/>
  <cols>
    <col min="1" max="1" width="5.5703125" style="1" customWidth="1"/>
    <col min="2" max="2" width="10.7109375" style="12" customWidth="1"/>
    <col min="3" max="3" width="76.5703125" style="12" customWidth="1"/>
    <col min="4" max="11" width="16.28515625" style="12" customWidth="1"/>
    <col min="12" max="12" width="9.140625" style="12" customWidth="1"/>
    <col min="13" max="13" width="9.140625" style="12"/>
    <col min="14" max="14" width="9.140625" style="3"/>
    <col min="15" max="16384" width="9.140625" style="1"/>
  </cols>
  <sheetData>
    <row r="1" spans="2:14">
      <c r="B1" s="9"/>
      <c r="C1" s="10"/>
      <c r="D1" s="11"/>
      <c r="E1" s="11"/>
      <c r="F1" s="11"/>
      <c r="G1" s="11"/>
      <c r="H1" s="11"/>
      <c r="I1" s="11"/>
      <c r="J1" s="11"/>
      <c r="K1" s="11"/>
      <c r="L1" s="11"/>
    </row>
    <row r="2" spans="2:14" ht="15.75" customHeight="1">
      <c r="B2" s="9"/>
      <c r="C2" s="34" t="s">
        <v>55</v>
      </c>
      <c r="D2" s="35"/>
      <c r="E2" s="35"/>
      <c r="F2" s="35"/>
      <c r="G2" s="35"/>
      <c r="H2" s="35"/>
      <c r="I2" s="35"/>
      <c r="J2" s="35"/>
      <c r="K2" s="8"/>
      <c r="L2" s="11"/>
    </row>
    <row r="3" spans="2:14" ht="15.75" customHeight="1">
      <c r="B3" s="9"/>
      <c r="C3" s="34"/>
      <c r="D3" s="35"/>
      <c r="E3" s="35"/>
      <c r="F3" s="35"/>
      <c r="G3" s="35"/>
      <c r="H3" s="35"/>
      <c r="I3" s="35"/>
      <c r="J3" s="35"/>
      <c r="K3" s="8"/>
      <c r="L3" s="11"/>
    </row>
    <row r="4" spans="2:14" ht="12" customHeight="1">
      <c r="B4" s="9"/>
      <c r="C4" s="36"/>
      <c r="D4" s="37"/>
      <c r="E4" s="37"/>
      <c r="F4" s="37"/>
      <c r="G4" s="37"/>
      <c r="H4" s="37"/>
      <c r="I4" s="37"/>
      <c r="J4" s="37"/>
      <c r="K4" s="13"/>
      <c r="L4" s="11"/>
    </row>
    <row r="5" spans="2:14" ht="12" customHeight="1">
      <c r="B5" s="38" t="s">
        <v>37</v>
      </c>
      <c r="C5" s="38" t="s">
        <v>38</v>
      </c>
      <c r="D5" s="41" t="s">
        <v>29</v>
      </c>
      <c r="E5" s="41" t="s">
        <v>30</v>
      </c>
      <c r="F5" s="43"/>
      <c r="G5" s="43"/>
      <c r="H5" s="43"/>
      <c r="I5" s="43"/>
      <c r="J5" s="43"/>
      <c r="K5" s="43"/>
      <c r="L5" s="11"/>
    </row>
    <row r="6" spans="2:14" s="2" customFormat="1" ht="72.75" customHeight="1">
      <c r="B6" s="38"/>
      <c r="C6" s="38"/>
      <c r="D6" s="42"/>
      <c r="E6" s="42"/>
      <c r="F6" s="4" t="s">
        <v>31</v>
      </c>
      <c r="G6" s="6" t="s">
        <v>32</v>
      </c>
      <c r="H6" s="4" t="s">
        <v>33</v>
      </c>
      <c r="I6" s="6" t="s">
        <v>34</v>
      </c>
      <c r="J6" s="4" t="s">
        <v>35</v>
      </c>
      <c r="K6" s="6" t="s">
        <v>36</v>
      </c>
      <c r="L6" s="14"/>
      <c r="M6" s="15"/>
      <c r="N6" s="5"/>
    </row>
    <row r="7" spans="2:14" s="7" customFormat="1" ht="32.25" customHeight="1">
      <c r="B7" s="19" t="s">
        <v>39</v>
      </c>
      <c r="C7" s="20" t="s">
        <v>40</v>
      </c>
      <c r="D7" s="21">
        <v>126700</v>
      </c>
      <c r="E7" s="21">
        <v>1629801.89</v>
      </c>
      <c r="F7" s="23"/>
      <c r="G7" s="24"/>
      <c r="H7" s="23"/>
      <c r="I7" s="24"/>
      <c r="J7" s="23"/>
      <c r="K7" s="24"/>
      <c r="L7" s="11"/>
      <c r="M7" s="12"/>
      <c r="N7" s="3"/>
    </row>
    <row r="8" spans="2:14" ht="31.5">
      <c r="B8" s="19" t="s">
        <v>1</v>
      </c>
      <c r="C8" s="17" t="s">
        <v>0</v>
      </c>
      <c r="D8" s="25">
        <v>69997813.140000001</v>
      </c>
      <c r="E8" s="25">
        <f>93783324.35-285500</f>
        <v>93497824.349999994</v>
      </c>
      <c r="F8" s="26">
        <v>68304100</v>
      </c>
      <c r="G8" s="31">
        <f>F8/E8*100</f>
        <v>73.054213266300465</v>
      </c>
      <c r="H8" s="26">
        <v>67479200</v>
      </c>
      <c r="I8" s="31">
        <f>H8/F8*100</f>
        <v>98.792312613737693</v>
      </c>
      <c r="J8" s="26">
        <v>67294200</v>
      </c>
      <c r="K8" s="31">
        <f>J8/H8*100</f>
        <v>99.725841444474739</v>
      </c>
      <c r="L8" s="11"/>
    </row>
    <row r="9" spans="2:14" ht="47.25">
      <c r="B9" s="16" t="s">
        <v>3</v>
      </c>
      <c r="C9" s="17" t="s">
        <v>2</v>
      </c>
      <c r="D9" s="25">
        <v>34683784.119999997</v>
      </c>
      <c r="E9" s="25">
        <f>25862031.02-238400-100-1730000</f>
        <v>23893531.02</v>
      </c>
      <c r="F9" s="26">
        <v>25058047.199999999</v>
      </c>
      <c r="G9" s="31">
        <f t="shared" ref="G9:G29" si="0">F9/E9*100</f>
        <v>104.87377181307042</v>
      </c>
      <c r="H9" s="26">
        <v>22037300</v>
      </c>
      <c r="I9" s="31">
        <f t="shared" ref="I9:I29" si="1">H9/F9*100</f>
        <v>87.945001556226615</v>
      </c>
      <c r="J9" s="26">
        <v>22037300</v>
      </c>
      <c r="K9" s="31">
        <f t="shared" ref="K9:K29" si="2">J9/H9*100</f>
        <v>100</v>
      </c>
      <c r="L9" s="11"/>
    </row>
    <row r="10" spans="2:14" ht="31.5">
      <c r="B10" s="19" t="s">
        <v>41</v>
      </c>
      <c r="C10" s="20" t="s">
        <v>42</v>
      </c>
      <c r="D10" s="25">
        <v>141100</v>
      </c>
      <c r="E10" s="25">
        <v>200000</v>
      </c>
      <c r="F10" s="26"/>
      <c r="G10" s="31"/>
      <c r="H10" s="26"/>
      <c r="I10" s="31"/>
      <c r="J10" s="26"/>
      <c r="K10" s="31"/>
      <c r="L10" s="11"/>
    </row>
    <row r="11" spans="2:14" ht="36.75" customHeight="1">
      <c r="B11" s="16" t="s">
        <v>5</v>
      </c>
      <c r="C11" s="17" t="s">
        <v>4</v>
      </c>
      <c r="D11" s="25">
        <v>11957774.029999999</v>
      </c>
      <c r="E11" s="25">
        <v>12433142.789999999</v>
      </c>
      <c r="F11" s="26">
        <v>10747500</v>
      </c>
      <c r="G11" s="31">
        <f t="shared" si="0"/>
        <v>86.44234351305154</v>
      </c>
      <c r="H11" s="26">
        <v>7752400</v>
      </c>
      <c r="I11" s="31">
        <f t="shared" si="1"/>
        <v>72.132123749709237</v>
      </c>
      <c r="J11" s="26">
        <v>7752400</v>
      </c>
      <c r="K11" s="31">
        <f t="shared" si="2"/>
        <v>100</v>
      </c>
      <c r="L11" s="11"/>
    </row>
    <row r="12" spans="2:14" ht="31.5">
      <c r="B12" s="16" t="s">
        <v>7</v>
      </c>
      <c r="C12" s="17" t="s">
        <v>6</v>
      </c>
      <c r="D12" s="25">
        <v>28831065.760000002</v>
      </c>
      <c r="E12" s="25">
        <v>28244177.859999999</v>
      </c>
      <c r="F12" s="26">
        <v>31708800.68</v>
      </c>
      <c r="G12" s="31">
        <f t="shared" si="0"/>
        <v>112.2666796575682</v>
      </c>
      <c r="H12" s="26">
        <v>26147355.57</v>
      </c>
      <c r="I12" s="31">
        <f t="shared" si="1"/>
        <v>82.460878397372426</v>
      </c>
      <c r="J12" s="26">
        <v>24571291.559999999</v>
      </c>
      <c r="K12" s="31">
        <f t="shared" si="2"/>
        <v>93.972377031472007</v>
      </c>
      <c r="L12" s="11"/>
    </row>
    <row r="13" spans="2:14" ht="47.25">
      <c r="B13" s="19" t="s">
        <v>43</v>
      </c>
      <c r="C13" s="20" t="s">
        <v>44</v>
      </c>
      <c r="D13" s="25">
        <v>0</v>
      </c>
      <c r="E13" s="25">
        <v>20000</v>
      </c>
      <c r="F13" s="26"/>
      <c r="G13" s="31">
        <f t="shared" si="0"/>
        <v>0</v>
      </c>
      <c r="H13" s="26"/>
      <c r="I13" s="31"/>
      <c r="J13" s="26"/>
      <c r="K13" s="31"/>
      <c r="L13" s="11"/>
    </row>
    <row r="14" spans="2:14" ht="63">
      <c r="B14" s="16" t="s">
        <v>9</v>
      </c>
      <c r="C14" s="17" t="s">
        <v>8</v>
      </c>
      <c r="D14" s="25">
        <v>2419046.0299999998</v>
      </c>
      <c r="E14" s="25">
        <v>2713100</v>
      </c>
      <c r="F14" s="26">
        <v>2581900</v>
      </c>
      <c r="G14" s="31">
        <f t="shared" si="0"/>
        <v>95.164203309866949</v>
      </c>
      <c r="H14" s="26">
        <v>2341300</v>
      </c>
      <c r="I14" s="31">
        <f t="shared" si="1"/>
        <v>90.681281227003367</v>
      </c>
      <c r="J14" s="26">
        <v>2341300</v>
      </c>
      <c r="K14" s="31">
        <f t="shared" si="2"/>
        <v>100</v>
      </c>
      <c r="L14" s="11"/>
    </row>
    <row r="15" spans="2:14" ht="31.5">
      <c r="B15" s="19" t="s">
        <v>53</v>
      </c>
      <c r="C15" s="33" t="s">
        <v>54</v>
      </c>
      <c r="D15" s="25">
        <v>500</v>
      </c>
      <c r="E15" s="25"/>
      <c r="F15" s="26"/>
      <c r="G15" s="31"/>
      <c r="H15" s="26"/>
      <c r="I15" s="31"/>
      <c r="J15" s="26"/>
      <c r="K15" s="31"/>
      <c r="L15" s="11"/>
    </row>
    <row r="16" spans="2:14" ht="47.25">
      <c r="B16" s="19" t="s">
        <v>45</v>
      </c>
      <c r="C16" s="20" t="s">
        <v>46</v>
      </c>
      <c r="D16" s="25">
        <v>365033.33</v>
      </c>
      <c r="E16" s="25">
        <v>733650</v>
      </c>
      <c r="F16" s="26"/>
      <c r="G16" s="31">
        <f t="shared" si="0"/>
        <v>0</v>
      </c>
      <c r="H16" s="26"/>
      <c r="I16" s="31"/>
      <c r="J16" s="26"/>
      <c r="K16" s="31"/>
      <c r="L16" s="11"/>
    </row>
    <row r="17" spans="2:14" ht="31.5">
      <c r="B17" s="16" t="s">
        <v>11</v>
      </c>
      <c r="C17" s="17" t="s">
        <v>10</v>
      </c>
      <c r="D17" s="25">
        <v>9276616.3399999999</v>
      </c>
      <c r="E17" s="25">
        <v>10619173.41</v>
      </c>
      <c r="F17" s="26">
        <v>9659800</v>
      </c>
      <c r="G17" s="31">
        <f t="shared" si="0"/>
        <v>90.965648897902312</v>
      </c>
      <c r="H17" s="26">
        <v>8538900</v>
      </c>
      <c r="I17" s="31">
        <f t="shared" si="1"/>
        <v>88.396240087786495</v>
      </c>
      <c r="J17" s="26">
        <v>8681700</v>
      </c>
      <c r="K17" s="31">
        <f t="shared" si="2"/>
        <v>101.6723465551769</v>
      </c>
      <c r="L17" s="11"/>
    </row>
    <row r="18" spans="2:14" ht="31.5">
      <c r="B18" s="16" t="s">
        <v>13</v>
      </c>
      <c r="C18" s="17" t="s">
        <v>12</v>
      </c>
      <c r="D18" s="25">
        <v>604904894.51999998</v>
      </c>
      <c r="E18" s="25">
        <f>602099294.4-19692600</f>
        <v>582406694.39999998</v>
      </c>
      <c r="F18" s="26">
        <v>311710528.97000003</v>
      </c>
      <c r="G18" s="31">
        <f t="shared" si="0"/>
        <v>53.521110242581727</v>
      </c>
      <c r="H18" s="26">
        <v>309764628.97000003</v>
      </c>
      <c r="I18" s="31">
        <f t="shared" si="1"/>
        <v>99.375734914560013</v>
      </c>
      <c r="J18" s="26">
        <v>309201028.97000003</v>
      </c>
      <c r="K18" s="31">
        <f t="shared" si="2"/>
        <v>99.818055404881434</v>
      </c>
      <c r="L18" s="11"/>
    </row>
    <row r="19" spans="2:14" ht="31.5">
      <c r="B19" s="16" t="s">
        <v>15</v>
      </c>
      <c r="C19" s="17" t="s">
        <v>14</v>
      </c>
      <c r="D19" s="25">
        <v>3890193.51</v>
      </c>
      <c r="E19" s="25">
        <v>4433745.5</v>
      </c>
      <c r="F19" s="26">
        <v>5257672</v>
      </c>
      <c r="G19" s="31">
        <f t="shared" si="0"/>
        <v>118.58308060307026</v>
      </c>
      <c r="H19" s="26">
        <v>5045700</v>
      </c>
      <c r="I19" s="31">
        <f t="shared" si="1"/>
        <v>95.968329709422733</v>
      </c>
      <c r="J19" s="26">
        <v>5045700</v>
      </c>
      <c r="K19" s="31">
        <f t="shared" si="2"/>
        <v>100</v>
      </c>
      <c r="L19" s="11"/>
    </row>
    <row r="20" spans="2:14" ht="31.5">
      <c r="B20" s="16" t="s">
        <v>17</v>
      </c>
      <c r="C20" s="17" t="s">
        <v>16</v>
      </c>
      <c r="D20" s="25">
        <v>13839259.800000001</v>
      </c>
      <c r="E20" s="25">
        <f>12041046.63-114600</f>
        <v>11926446.630000001</v>
      </c>
      <c r="F20" s="26">
        <v>14804400</v>
      </c>
      <c r="G20" s="31">
        <f t="shared" si="0"/>
        <v>124.1308535499647</v>
      </c>
      <c r="H20" s="26">
        <v>13255000</v>
      </c>
      <c r="I20" s="31">
        <f t="shared" si="1"/>
        <v>89.534192537353761</v>
      </c>
      <c r="J20" s="26">
        <v>13064500</v>
      </c>
      <c r="K20" s="31">
        <f t="shared" si="2"/>
        <v>98.562806488117687</v>
      </c>
      <c r="L20" s="11"/>
    </row>
    <row r="21" spans="2:14" ht="31.5">
      <c r="B21" s="19" t="s">
        <v>48</v>
      </c>
      <c r="C21" s="20" t="s">
        <v>47</v>
      </c>
      <c r="D21" s="25">
        <v>500</v>
      </c>
      <c r="E21" s="25">
        <v>312322.96000000002</v>
      </c>
      <c r="F21" s="26"/>
      <c r="G21" s="31"/>
      <c r="H21" s="26"/>
      <c r="I21" s="31"/>
      <c r="J21" s="26"/>
      <c r="K21" s="31"/>
      <c r="L21" s="11"/>
    </row>
    <row r="22" spans="2:14" ht="31.5">
      <c r="B22" s="16" t="s">
        <v>19</v>
      </c>
      <c r="C22" s="17" t="s">
        <v>18</v>
      </c>
      <c r="D22" s="25">
        <v>5514181.5</v>
      </c>
      <c r="E22" s="25">
        <v>4788315</v>
      </c>
      <c r="F22" s="26">
        <v>3960705</v>
      </c>
      <c r="G22" s="31">
        <f t="shared" si="0"/>
        <v>82.716049382716051</v>
      </c>
      <c r="H22" s="26">
        <v>3960705</v>
      </c>
      <c r="I22" s="31">
        <f t="shared" si="1"/>
        <v>100</v>
      </c>
      <c r="J22" s="26">
        <v>3960705</v>
      </c>
      <c r="K22" s="31">
        <f t="shared" si="2"/>
        <v>100</v>
      </c>
      <c r="L22" s="11"/>
    </row>
    <row r="23" spans="2:14" ht="37.5" customHeight="1">
      <c r="B23" s="19" t="s">
        <v>49</v>
      </c>
      <c r="C23" s="20" t="s">
        <v>51</v>
      </c>
      <c r="D23" s="25">
        <v>1970555.51</v>
      </c>
      <c r="E23" s="25">
        <v>2181815.4900000002</v>
      </c>
      <c r="F23" s="26"/>
      <c r="G23" s="31"/>
      <c r="H23" s="26"/>
      <c r="I23" s="31"/>
      <c r="J23" s="26"/>
      <c r="K23" s="31"/>
      <c r="L23" s="11"/>
    </row>
    <row r="24" spans="2:14" ht="47.25">
      <c r="B24" s="19" t="s">
        <v>50</v>
      </c>
      <c r="C24" s="20" t="s">
        <v>52</v>
      </c>
      <c r="D24" s="25"/>
      <c r="E24" s="25">
        <v>3000</v>
      </c>
      <c r="F24" s="26"/>
      <c r="G24" s="31"/>
      <c r="H24" s="26"/>
      <c r="I24" s="31"/>
      <c r="J24" s="26"/>
      <c r="K24" s="31"/>
      <c r="L24" s="11"/>
    </row>
    <row r="25" spans="2:14" ht="31.5">
      <c r="B25" s="16" t="s">
        <v>21</v>
      </c>
      <c r="C25" s="17" t="s">
        <v>20</v>
      </c>
      <c r="D25" s="25">
        <v>35106808.189999998</v>
      </c>
      <c r="E25" s="25">
        <f>38518715.21-373700</f>
        <v>38145015.210000001</v>
      </c>
      <c r="F25" s="26">
        <v>46260780</v>
      </c>
      <c r="G25" s="31">
        <f t="shared" si="0"/>
        <v>121.27608219663888</v>
      </c>
      <c r="H25" s="26">
        <v>32673580</v>
      </c>
      <c r="I25" s="31">
        <f t="shared" si="1"/>
        <v>70.629116067649534</v>
      </c>
      <c r="J25" s="26">
        <v>29553480</v>
      </c>
      <c r="K25" s="31">
        <f t="shared" si="2"/>
        <v>90.450694414263751</v>
      </c>
      <c r="L25" s="11"/>
    </row>
    <row r="26" spans="2:14">
      <c r="B26" s="16" t="s">
        <v>23</v>
      </c>
      <c r="C26" s="17" t="s">
        <v>22</v>
      </c>
      <c r="D26" s="25">
        <v>2642806.33</v>
      </c>
      <c r="E26" s="25">
        <v>3694271.71</v>
      </c>
      <c r="F26" s="26">
        <v>1335590.24</v>
      </c>
      <c r="G26" s="31">
        <f t="shared" si="0"/>
        <v>36.153005107466768</v>
      </c>
      <c r="H26" s="26">
        <v>1473434.43</v>
      </c>
      <c r="I26" s="31">
        <f t="shared" si="1"/>
        <v>110.32084436316336</v>
      </c>
      <c r="J26" s="26">
        <v>1513243.48</v>
      </c>
      <c r="K26" s="31">
        <f t="shared" si="2"/>
        <v>102.70178632923626</v>
      </c>
      <c r="L26" s="11"/>
    </row>
    <row r="27" spans="2:14" ht="31.5">
      <c r="B27" s="16" t="s">
        <v>25</v>
      </c>
      <c r="C27" s="17" t="s">
        <v>24</v>
      </c>
      <c r="D27" s="25">
        <v>1638508.15</v>
      </c>
      <c r="E27" s="25">
        <v>1846700</v>
      </c>
      <c r="F27" s="26">
        <v>1867920</v>
      </c>
      <c r="G27" s="31">
        <f t="shared" si="0"/>
        <v>101.14907673146693</v>
      </c>
      <c r="H27" s="26">
        <v>1111820</v>
      </c>
      <c r="I27" s="31">
        <f t="shared" si="1"/>
        <v>59.521821063000559</v>
      </c>
      <c r="J27" s="26">
        <v>1111820</v>
      </c>
      <c r="K27" s="31">
        <f t="shared" si="2"/>
        <v>100</v>
      </c>
      <c r="L27" s="11"/>
    </row>
    <row r="28" spans="2:14">
      <c r="B28" s="16" t="s">
        <v>27</v>
      </c>
      <c r="C28" s="17" t="s">
        <v>26</v>
      </c>
      <c r="D28" s="25"/>
      <c r="E28" s="25"/>
      <c r="F28" s="26"/>
      <c r="G28" s="31"/>
      <c r="H28" s="26">
        <v>6100000</v>
      </c>
      <c r="I28" s="31"/>
      <c r="J28" s="26">
        <v>12450000</v>
      </c>
      <c r="K28" s="31">
        <f t="shared" si="2"/>
        <v>204.09836065573771</v>
      </c>
      <c r="L28" s="11"/>
    </row>
    <row r="29" spans="2:14" s="2" customFormat="1" ht="17.25" customHeight="1">
      <c r="B29" s="27"/>
      <c r="C29" s="28" t="s">
        <v>28</v>
      </c>
      <c r="D29" s="29">
        <f>SUM(D7:D28)</f>
        <v>827307140.25999999</v>
      </c>
      <c r="E29" s="29">
        <f>SUM(E7:E27)</f>
        <v>823722728.22000003</v>
      </c>
      <c r="F29" s="30">
        <f>SUM(F7:F28)</f>
        <v>533257744.09000003</v>
      </c>
      <c r="G29" s="32">
        <f t="shared" si="0"/>
        <v>64.73752948911924</v>
      </c>
      <c r="H29" s="30">
        <f>SUM(H7:H28)</f>
        <v>507681323.97000003</v>
      </c>
      <c r="I29" s="32">
        <f t="shared" si="1"/>
        <v>95.203741454585725</v>
      </c>
      <c r="J29" s="30">
        <f>SUM(J7:J28)</f>
        <v>508578669.01000005</v>
      </c>
      <c r="K29" s="32">
        <f t="shared" si="2"/>
        <v>100.17675360460041</v>
      </c>
      <c r="L29" s="14"/>
      <c r="M29" s="15"/>
      <c r="N29" s="5"/>
    </row>
    <row r="30" spans="2:14" ht="12.75" customHeight="1">
      <c r="B30" s="11"/>
      <c r="C30" s="11"/>
      <c r="D30" s="22"/>
      <c r="E30" s="22"/>
      <c r="F30" s="22"/>
      <c r="G30" s="22"/>
      <c r="H30" s="22"/>
      <c r="I30" s="22"/>
      <c r="J30" s="22"/>
      <c r="K30" s="22"/>
      <c r="L30" s="11"/>
    </row>
    <row r="31" spans="2:14" ht="63.95" customHeight="1">
      <c r="B31" s="9"/>
      <c r="C31" s="39"/>
      <c r="D31" s="40"/>
      <c r="E31" s="40"/>
      <c r="F31" s="40"/>
      <c r="G31" s="40"/>
      <c r="H31" s="40"/>
      <c r="I31" s="40"/>
      <c r="J31" s="40"/>
      <c r="K31" s="18"/>
      <c r="L31" s="11"/>
    </row>
  </sheetData>
  <mergeCells count="9">
    <mergeCell ref="C2:J2"/>
    <mergeCell ref="C3:J3"/>
    <mergeCell ref="C4:J4"/>
    <mergeCell ref="B5:B6"/>
    <mergeCell ref="C31:J31"/>
    <mergeCell ref="D5:D6"/>
    <mergeCell ref="E5:E6"/>
    <mergeCell ref="F5:K5"/>
    <mergeCell ref="C5:C6"/>
  </mergeCells>
  <pageMargins left="0.78749999999999998" right="0.59027779999999996" top="0.59027779999999996" bottom="0.59027779999999996" header="0.39374999999999999" footer="0.51180550000000002"/>
  <pageSetup paperSize="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4&lt;/string&gt;&#10;    &lt;string&gt;05.01.2024&lt;/string&gt;&#10;  &lt;/DateInfo&gt;&#10;  &lt;Code&gt;SQUERY_ROSP_EXP&lt;/Code&gt;&#10;  &lt;ObjectCode&gt;SQUERY_ROSP_EXP&lt;/ObjectCode&gt;&#10;  &lt;DocName&gt;Вариант(Бюджетная роспись (расходы))&lt;/DocName&gt;&#10;  &lt;VariantName&gt;Вариант&lt;/VariantName&gt;&#10;  &lt;VariantLink&gt;22593516&lt;/VariantLink&gt;&#10;  &lt;ReportCode /&gt;&#10;  &lt;SvodReportLink xsi:nil=&quot;true&quot; /&gt;&#10;  &lt;ReportLink&gt;12692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89F93508-2FE3-4A40-8267-06085CD2D3A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KSENIYAP\User</dc:creator>
  <cp:lastModifiedBy>User</cp:lastModifiedBy>
  <dcterms:created xsi:type="dcterms:W3CDTF">2023-11-07T13:23:59Z</dcterms:created>
  <dcterms:modified xsi:type="dcterms:W3CDTF">2023-11-10T08:36:45Z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Вариант(Бюджетная роспись (расходы))</vt:lpwstr>
  </property>
  <property fmtid="{D5CDD505-2E9C-101B-9397-08002B2CF9AE}" pid="3" name="Название отчета">
    <vt:lpwstr>Вариант(2).xlsx</vt:lpwstr>
  </property>
  <property fmtid="{D5CDD505-2E9C-101B-9397-08002B2CF9AE}" pid="4" name="Версия клиента">
    <vt:lpwstr>23.2.6.10020 (.NET 4.0)</vt:lpwstr>
  </property>
  <property fmtid="{D5CDD505-2E9C-101B-9397-08002B2CF9AE}" pid="5" name="Версия базы">
    <vt:lpwstr>23.2.2260.20293296</vt:lpwstr>
  </property>
  <property fmtid="{D5CDD505-2E9C-101B-9397-08002B2CF9AE}" pid="6" name="Тип сервера">
    <vt:lpwstr>MSSQL</vt:lpwstr>
  </property>
  <property fmtid="{D5CDD505-2E9C-101B-9397-08002B2CF9AE}" pid="7" name="Сервер">
    <vt:lpwstr>sql\sqlexpress</vt:lpwstr>
  </property>
  <property fmtid="{D5CDD505-2E9C-101B-9397-08002B2CF9AE}" pid="8" name="База">
    <vt:lpwstr>finance_2024</vt:lpwstr>
  </property>
  <property fmtid="{D5CDD505-2E9C-101B-9397-08002B2CF9AE}" pid="9" name="Пользователь">
    <vt:lpwstr>bud1</vt:lpwstr>
  </property>
  <property fmtid="{D5CDD505-2E9C-101B-9397-08002B2CF9AE}" pid="10" name="Шаблон">
    <vt:lpwstr>sqr_rosp_exp2016.xlt</vt:lpwstr>
  </property>
  <property fmtid="{D5CDD505-2E9C-101B-9397-08002B2CF9AE}" pid="11" name="Локальная база">
    <vt:lpwstr>используется</vt:lpwstr>
  </property>
</Properties>
</file>